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Questa_cartella_di_lavor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mefgovit.sharepoint.com/sites/IGeCoFiP-Ufficio22/Nuovo Ufficio II/AREA_MUTUI/PUBBLICAZIONE 2023_2024/"/>
    </mc:Choice>
  </mc:AlternateContent>
  <xr:revisionPtr revIDLastSave="228" documentId="8_{1AC262FA-C65C-4B42-BBA1-8F37008733C7}" xr6:coauthVersionLast="47" xr6:coauthVersionMax="47" xr10:uidLastSave="{D48BFE40-6534-40CC-A4A8-30BA73439AB4}"/>
  <bookViews>
    <workbookView xWindow="-120" yWindow="-120" windowWidth="29040" windowHeight="15840" tabRatio="723" xr2:uid="{00000000-000D-0000-FFFF-FFFF00000000}"/>
  </bookViews>
  <sheets>
    <sheet name="tab_A.1" sheetId="1" r:id="rId1"/>
    <sheet name="tab_B.1 " sheetId="30" r:id="rId2"/>
    <sheet name="tab_C.1" sheetId="2" r:id="rId3"/>
    <sheet name="tab_D.1_E.1" sheetId="9" r:id="rId4"/>
    <sheet name="tab_F.1_G.1" sheetId="8" r:id="rId5"/>
    <sheet name="tab_A.2" sheetId="7" r:id="rId6"/>
    <sheet name="tab_B.2" sheetId="10" r:id="rId7"/>
    <sheet name="tab_C.2" sheetId="11" r:id="rId8"/>
    <sheet name="tab_D.2" sheetId="13" r:id="rId9"/>
    <sheet name="tab_E.2" sheetId="12" r:id="rId10"/>
    <sheet name="tab_F.2" sheetId="15" state="hidden" r:id="rId11"/>
    <sheet name="tab_F.2 " sheetId="29" r:id="rId12"/>
    <sheet name="tab_G.2 " sheetId="36" r:id="rId13"/>
    <sheet name="tab_H.2" sheetId="21" r:id="rId14"/>
    <sheet name="tab_I.2_L.2  " sheetId="22" r:id="rId15"/>
  </sheets>
  <definedNames>
    <definedName name="_Hlt508688535" localSheetId="5">tab_A.2!#REF!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" i="15" l="1"/>
  <c r="O25" i="15"/>
  <c r="O22" i="15"/>
  <c r="O18" i="15"/>
  <c r="O19" i="15"/>
  <c r="O14" i="15"/>
  <c r="O10" i="15"/>
  <c r="O11" i="15"/>
  <c r="O6" i="15"/>
  <c r="N25" i="15"/>
  <c r="N22" i="15"/>
  <c r="N18" i="15"/>
  <c r="N14" i="15"/>
  <c r="O15" i="15"/>
  <c r="N10" i="15"/>
  <c r="N6" i="15"/>
  <c r="O7" i="15"/>
  <c r="O37" i="15"/>
  <c r="H5" i="15"/>
  <c r="H9" i="15"/>
  <c r="H13" i="15"/>
  <c r="H17" i="15"/>
  <c r="H21" i="15"/>
  <c r="I21" i="15"/>
  <c r="I22" i="15"/>
  <c r="I23" i="15"/>
  <c r="I17" i="15"/>
  <c r="I13" i="15"/>
  <c r="I9" i="15"/>
  <c r="W25" i="15"/>
  <c r="X25" i="15"/>
  <c r="I5" i="15"/>
  <c r="J21" i="15"/>
  <c r="J17" i="15"/>
  <c r="J18" i="15"/>
  <c r="J13" i="15"/>
  <c r="J9" i="15"/>
  <c r="J10" i="15"/>
  <c r="J5" i="15"/>
  <c r="AF10" i="15"/>
  <c r="AG10" i="15"/>
  <c r="AH10" i="15"/>
  <c r="AI10" i="15"/>
  <c r="AJ10" i="15"/>
  <c r="AK10" i="15"/>
  <c r="AE10" i="15"/>
  <c r="AG20" i="15"/>
  <c r="AF20" i="15"/>
  <c r="N24" i="15"/>
  <c r="N29" i="15"/>
  <c r="AC25" i="15"/>
  <c r="N37" i="15"/>
  <c r="M37" i="15"/>
  <c r="AA25" i="15"/>
  <c r="AB25" i="15"/>
  <c r="L21" i="15"/>
  <c r="L22" i="15"/>
  <c r="M21" i="15"/>
  <c r="M22" i="15"/>
  <c r="M23" i="15"/>
  <c r="K21" i="15"/>
  <c r="K22" i="15"/>
  <c r="L17" i="15"/>
  <c r="L18" i="15"/>
  <c r="M17" i="15"/>
  <c r="M18" i="15"/>
  <c r="N19" i="15"/>
  <c r="K17" i="15"/>
  <c r="K18" i="15"/>
  <c r="L13" i="15"/>
  <c r="L14" i="15"/>
  <c r="L15" i="15"/>
  <c r="M13" i="15"/>
  <c r="M14" i="15"/>
  <c r="M15" i="15"/>
  <c r="K13" i="15"/>
  <c r="K14" i="15"/>
  <c r="K15" i="15"/>
  <c r="L9" i="15"/>
  <c r="L10" i="15"/>
  <c r="M9" i="15"/>
  <c r="M10" i="15"/>
  <c r="N11" i="15"/>
  <c r="K9" i="15"/>
  <c r="K10" i="15"/>
  <c r="L5" i="15"/>
  <c r="L6" i="15"/>
  <c r="M5" i="15"/>
  <c r="M6" i="15"/>
  <c r="K5" i="15"/>
  <c r="K6" i="15"/>
  <c r="L7" i="15"/>
  <c r="Z10" i="15"/>
  <c r="Z25" i="15"/>
  <c r="K37" i="15"/>
  <c r="L37" i="15"/>
  <c r="J37" i="15"/>
  <c r="H25" i="15"/>
  <c r="H26" i="15"/>
  <c r="I61" i="15"/>
  <c r="H61" i="15"/>
  <c r="G61" i="15"/>
  <c r="D80" i="15"/>
  <c r="C80" i="15"/>
  <c r="B80" i="15"/>
  <c r="C73" i="15"/>
  <c r="D73" i="15"/>
  <c r="B73" i="15"/>
  <c r="D66" i="15"/>
  <c r="C66" i="15"/>
  <c r="B66" i="15"/>
  <c r="D99" i="15"/>
  <c r="C99" i="15"/>
  <c r="B99" i="15"/>
  <c r="D53" i="15"/>
  <c r="C53" i="15"/>
  <c r="B53" i="15"/>
  <c r="L24" i="15"/>
  <c r="L25" i="15"/>
  <c r="L29" i="15"/>
  <c r="H33" i="15"/>
  <c r="H34" i="15"/>
  <c r="B15" i="15"/>
  <c r="H35" i="15"/>
  <c r="H36" i="15"/>
  <c r="H32" i="15"/>
  <c r="E37" i="15"/>
  <c r="G37" i="15"/>
  <c r="H37" i="15"/>
  <c r="E45" i="15"/>
  <c r="F45" i="15"/>
  <c r="G45" i="15"/>
  <c r="B22" i="15"/>
  <c r="B18" i="15"/>
  <c r="B19" i="15"/>
  <c r="B14" i="15"/>
  <c r="B10" i="15"/>
  <c r="B11" i="15"/>
  <c r="B6" i="15"/>
  <c r="B7" i="15"/>
  <c r="D37" i="15"/>
  <c r="B24" i="15"/>
  <c r="B25" i="15"/>
  <c r="C22" i="15"/>
  <c r="C23" i="15"/>
  <c r="C18" i="15"/>
  <c r="C19" i="15"/>
  <c r="C14" i="15"/>
  <c r="C15" i="15"/>
  <c r="C10" i="15"/>
  <c r="C11" i="15"/>
  <c r="C6" i="15"/>
  <c r="C7" i="15"/>
  <c r="C37" i="15"/>
  <c r="D22" i="15"/>
  <c r="D23" i="15"/>
  <c r="D18" i="15"/>
  <c r="D19" i="15"/>
  <c r="D14" i="15"/>
  <c r="E15" i="15"/>
  <c r="D10" i="15"/>
  <c r="D6" i="15"/>
  <c r="D7" i="15"/>
  <c r="E23" i="15"/>
  <c r="B37" i="15"/>
  <c r="D15" i="15"/>
  <c r="E11" i="15"/>
  <c r="F26" i="15"/>
  <c r="F23" i="15"/>
  <c r="F19" i="15"/>
  <c r="F15" i="15"/>
  <c r="F11" i="15"/>
  <c r="F7" i="15"/>
  <c r="G26" i="15"/>
  <c r="G23" i="15"/>
  <c r="G19" i="15"/>
  <c r="G15" i="15"/>
  <c r="G11" i="15"/>
  <c r="G7" i="15"/>
  <c r="K24" i="15"/>
  <c r="K25" i="15"/>
  <c r="K45" i="15"/>
  <c r="G24" i="15"/>
  <c r="G29" i="15"/>
  <c r="F24" i="15"/>
  <c r="F29" i="15"/>
  <c r="E24" i="15"/>
  <c r="E29" i="15"/>
  <c r="E44" i="15"/>
  <c r="D24" i="15"/>
  <c r="D44" i="15"/>
  <c r="C24" i="15"/>
  <c r="C29" i="15"/>
  <c r="H22" i="15"/>
  <c r="H23" i="15"/>
  <c r="H10" i="15"/>
  <c r="H11" i="15"/>
  <c r="I10" i="15"/>
  <c r="I11" i="15"/>
  <c r="H14" i="15"/>
  <c r="H15" i="15"/>
  <c r="J14" i="15"/>
  <c r="I18" i="15"/>
  <c r="I19" i="15"/>
  <c r="H18" i="15"/>
  <c r="H19" i="15"/>
  <c r="M24" i="15"/>
  <c r="M29" i="15"/>
  <c r="H6" i="15"/>
  <c r="H7" i="15"/>
  <c r="H24" i="15"/>
  <c r="H29" i="15"/>
  <c r="J6" i="15"/>
  <c r="I6" i="15"/>
  <c r="J7" i="15"/>
  <c r="Y25" i="15"/>
  <c r="Y26" i="15"/>
  <c r="M19" i="15"/>
  <c r="H45" i="15"/>
  <c r="C44" i="15"/>
  <c r="N15" i="15"/>
  <c r="G44" i="15"/>
  <c r="L26" i="15"/>
  <c r="B45" i="15"/>
  <c r="B26" i="15"/>
  <c r="D11" i="15"/>
  <c r="I7" i="15"/>
  <c r="K7" i="15"/>
  <c r="K29" i="15"/>
  <c r="K44" i="15"/>
  <c r="J19" i="15"/>
  <c r="C25" i="15"/>
  <c r="F44" i="15"/>
  <c r="H44" i="15"/>
  <c r="K11" i="15"/>
  <c r="J24" i="15"/>
  <c r="J22" i="15"/>
  <c r="E7" i="15"/>
  <c r="B44" i="15"/>
  <c r="M11" i="15"/>
  <c r="O26" i="15"/>
  <c r="J23" i="15"/>
  <c r="K23" i="15"/>
  <c r="J25" i="15"/>
  <c r="J44" i="15"/>
  <c r="J29" i="15"/>
  <c r="C26" i="15"/>
  <c r="C45" i="15"/>
  <c r="K26" i="15"/>
  <c r="J45" i="15"/>
  <c r="N23" i="15"/>
  <c r="O23" i="15"/>
  <c r="J11" i="15"/>
  <c r="L11" i="15"/>
  <c r="I14" i="15"/>
  <c r="I24" i="15"/>
  <c r="B23" i="15"/>
  <c r="N7" i="15"/>
  <c r="M7" i="15"/>
  <c r="K19" i="15"/>
  <c r="L19" i="15"/>
  <c r="D29" i="15"/>
  <c r="D25" i="15"/>
  <c r="E19" i="15"/>
  <c r="L23" i="15"/>
  <c r="M25" i="15"/>
  <c r="M26" i="15"/>
  <c r="B29" i="15"/>
  <c r="E26" i="15"/>
  <c r="D45" i="15"/>
  <c r="D26" i="15"/>
  <c r="I44" i="15"/>
  <c r="I29" i="15"/>
  <c r="I25" i="15"/>
  <c r="I15" i="15"/>
  <c r="J15" i="15"/>
  <c r="N26" i="15"/>
  <c r="I45" i="15"/>
  <c r="I26" i="15"/>
  <c r="J26" i="15"/>
</calcChain>
</file>

<file path=xl/sharedStrings.xml><?xml version="1.0" encoding="utf-8"?>
<sst xmlns="http://schemas.openxmlformats.org/spreadsheetml/2006/main" count="1077" uniqueCount="145">
  <si>
    <t>(milioni di euro)</t>
  </si>
  <si>
    <t>ANNO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</si>
  <si>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</si>
  <si>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</si>
  <si>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</si>
  <si>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</si>
  <si>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</si>
  <si>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</si>
  <si>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</si>
  <si>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</si>
  <si>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</si>
  <si>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</si>
  <si>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</si>
  <si>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</si>
  <si>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</si>
  <si>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</si>
  <si>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</si>
  <si>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</si>
  <si>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</si>
  <si>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</si>
  <si>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</si>
  <si>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</si>
  <si>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</si>
  <si>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</si>
  <si>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</si>
  <si>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 xml:space="preserve">Mutui concessi </t>
  </si>
  <si>
    <t>Variazioni mln euro</t>
  </si>
  <si>
    <t>Variazioni %</t>
  </si>
  <si>
    <t>Debito residuo al 1° gennaio</t>
  </si>
  <si>
    <t>Rate ammortamento</t>
  </si>
  <si>
    <t>quota capitale (Q.C.)</t>
  </si>
  <si>
    <t>quota interesse (Q.I.)</t>
  </si>
  <si>
    <t>2000</t>
  </si>
  <si>
    <t>REGIONI</t>
  </si>
  <si>
    <t>Valori assoluti     (mln euro)</t>
  </si>
  <si>
    <t>Valori %</t>
  </si>
  <si>
    <t>Pro-capite (in euro)</t>
  </si>
  <si>
    <t>pop 2001</t>
  </si>
  <si>
    <t>pop2007</t>
  </si>
  <si>
    <t>pop2009</t>
  </si>
  <si>
    <t>pop2010</t>
  </si>
  <si>
    <t>pop2011</t>
  </si>
  <si>
    <t>Valle d'Aosta</t>
  </si>
  <si>
    <t>Piemonte</t>
  </si>
  <si>
    <t>Lombardia</t>
  </si>
  <si>
    <t>Trentino Alto Adige</t>
  </si>
  <si>
    <t>Veneto</t>
  </si>
  <si>
    <t>Friuli-Venezia Giulia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</si>
  <si>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</si>
  <si>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</si>
  <si>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</si>
  <si>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</si>
  <si>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</si>
  <si>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</si>
  <si>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</si>
  <si>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</si>
  <si>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</si>
  <si>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</si>
  <si>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</si>
  <si>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</si>
  <si>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 xml:space="preserve">Sicilia </t>
  </si>
  <si>
    <t>Sardegna</t>
  </si>
  <si>
    <t>ITALIA</t>
  </si>
  <si>
    <t>TOTALE</t>
  </si>
  <si>
    <t xml:space="preserve">Tab. C.1.A: Mutui concessi dalle Regioni e delle Province Autonome per oggetto del mutuo </t>
  </si>
  <si>
    <t>OGGETTO DEL MUTUO</t>
  </si>
  <si>
    <t>Concessioni</t>
  </si>
  <si>
    <t>Edilizia pubblica</t>
  </si>
  <si>
    <t>Edilizia sociale</t>
  </si>
  <si>
    <t>Impianti ed attrezzature ricreative</t>
  </si>
  <si>
    <t>Opere igienico sanitarie</t>
  </si>
  <si>
    <t>Opere idriche</t>
  </si>
  <si>
    <t>Opere marittime</t>
  </si>
  <si>
    <t>Viabilità e trasporti</t>
  </si>
  <si>
    <t>Energia</t>
  </si>
  <si>
    <t>Opere varie</t>
  </si>
  <si>
    <t>Totale mutui opere pubbliche</t>
  </si>
  <si>
    <t>Mutui per altri scopi</t>
  </si>
  <si>
    <t xml:space="preserve">Tab. C.1.B: Debito residuo delle Regioni  e delle Province Autonome per oggetto del mutuo </t>
  </si>
  <si>
    <t>Debito residuo</t>
  </si>
  <si>
    <t>Esecuzione opere pubbliche</t>
  </si>
  <si>
    <t>Altri scopi</t>
  </si>
  <si>
    <t>Anticipazione provvisorie</t>
  </si>
  <si>
    <t>1999</t>
  </si>
  <si>
    <t>Amministrazioni Provinciali</t>
  </si>
  <si>
    <t>Comuni Capolugo</t>
  </si>
  <si>
    <t>Comuni &gt; 20.000 abitanti</t>
  </si>
  <si>
    <t>Comuni &lt; 20.000 abitanti</t>
  </si>
  <si>
    <t>Comunità montane</t>
  </si>
  <si>
    <t>TOTALE ENTI</t>
  </si>
  <si>
    <t>Comuni Capoluogo</t>
  </si>
  <si>
    <t>Province</t>
  </si>
  <si>
    <t xml:space="preserve">Comuni  &gt; 20.000 </t>
  </si>
  <si>
    <t xml:space="preserve">Comuni &lt; 20.000 </t>
  </si>
  <si>
    <t>Totale opere pubbliche</t>
  </si>
  <si>
    <t>(consistenza in milioni di euro al 1° gennaio di ciascun anno)</t>
  </si>
  <si>
    <t>DEBITO RESIDUO PER MUTUI</t>
  </si>
  <si>
    <t>DEBITO RESIDUO PER ANTICIPAZIONI</t>
  </si>
  <si>
    <t>Pro-capite 
(in euro)</t>
  </si>
  <si>
    <t>Tab. F.2: Debito residuo degli Enti Locali nel periodo 1999-2012 (valori pro-capite in euro per classe di enti)</t>
  </si>
  <si>
    <t>Anno Esercizio</t>
  </si>
  <si>
    <t>Impo Amministrazioni Provincia</t>
  </si>
  <si>
    <t>Valori pro-capite</t>
  </si>
  <si>
    <t>Impo Comuni Capoluogo</t>
  </si>
  <si>
    <t>Impo Comuni Mag 20000 Ab</t>
  </si>
  <si>
    <t>Impo Comuni Min 20000 Ab</t>
  </si>
  <si>
    <t>Impo Comunita Montane</t>
  </si>
  <si>
    <t>pop 2000</t>
  </si>
  <si>
    <t>pop 1999</t>
  </si>
  <si>
    <t>pop 1998</t>
  </si>
  <si>
    <t>debiti '98</t>
  </si>
  <si>
    <t>pro-capite</t>
  </si>
  <si>
    <t>pop2004</t>
  </si>
  <si>
    <t>pop2005</t>
  </si>
  <si>
    <t>pop2006</t>
  </si>
  <si>
    <t>pop2008</t>
  </si>
  <si>
    <t>amm</t>
  </si>
  <si>
    <t>cap</t>
  </si>
  <si>
    <t>sup</t>
  </si>
  <si>
    <t>inf</t>
  </si>
  <si>
    <t>mont</t>
  </si>
  <si>
    <t>tot</t>
  </si>
  <si>
    <t>DEBITI</t>
  </si>
  <si>
    <t>BPM</t>
  </si>
  <si>
    <t>Banca Pop. Bari</t>
  </si>
  <si>
    <t>Gruppo Valtellinese</t>
  </si>
  <si>
    <t>Banca Pop. Soc. Coop.</t>
  </si>
  <si>
    <t xml:space="preserve"> </t>
  </si>
  <si>
    <t>Valori assoluti (mln euro)</t>
  </si>
  <si>
    <t>quota capitale</t>
  </si>
  <si>
    <t>quota interesse</t>
  </si>
  <si>
    <t>Tab. A.1: Mutui concessi, debito residuo e rate di ammortamento delle Regioni e Province Autonome nel periodo 2001 – 2024</t>
  </si>
  <si>
    <t>2024</t>
  </si>
  <si>
    <t>Tab. B.1: Mutui concessi alle Regioni e alle Province Autonome nel periodo 2001- 2023</t>
  </si>
  <si>
    <t>Tab. D.1-E.1: Debito residuo di Regioni e Province Autonome nel periodo 2002-2024 (al 1°gennaio di ciascun anno)</t>
  </si>
  <si>
    <t>Tab. F.1-G.1: Rate di ammortamento dovute dalle Regioni e dalle Province Autonome nel periodo 2002-2023</t>
  </si>
  <si>
    <t>Tab. A.2: Mutui concessi agli Enti Locali nel periodo 1999-2023</t>
  </si>
  <si>
    <t>Tab. B.2: Variazione dei Mutui concessi agli Enti Locali nel periodo 1999-2023 secondo le classi di Enti</t>
  </si>
  <si>
    <t>Tab. C.2: Variazione dei Mutui concessi agli Enti Locali nel periodo 1999-2023  secondo l’oggetto del mutuo</t>
  </si>
  <si>
    <t>Tab. D.2: Distribuzione regionale dei Mutui concessi agli Enti locali nel periodo 1999 - 2023</t>
  </si>
  <si>
    <t>Tab. E.2: Debito residuo degli Enti Locali nel periodo 1999–2024</t>
  </si>
  <si>
    <t>Tab. F.2: Debito residuo degli Enti Locali nel periodo 1999-2024 (valori pro-capite in euro per classe di enti)</t>
  </si>
  <si>
    <t>Tab. G.2: Distribuzione Regionale del  debito residuo degli Enti locali nel periodo 1999-2024  (al 1°gennaio di ciascun anno)</t>
  </si>
  <si>
    <t>Tab. I.2: Distribuzione regionale delle rate di ammortamento dovute dagli Enti locali nel periodo 1999-2023</t>
  </si>
  <si>
    <t>Tab. H.2: Rate di ammortamento dovute dagli Enti locali periodo 1999-2023 secondo la classe di 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</si>
</sst>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0.0%"/>
    <numFmt numFmtId="165" formatCode="_-* #,##0.0_-;\-* #,##0.0_-;_-* &quot;-&quot;??_-;_-@_-"/>
    <numFmt numFmtId="166" formatCode="0.0"/>
    <numFmt numFmtId="168" formatCode="_-* #,##0_-;\-* #,##0_-;_-* &quot;-&quot;??_-;_-@_-"/>
    <numFmt numFmtId="169" formatCode="#,##0.0"/>
    <numFmt numFmtId="170" formatCode="#,##0_ ;\-#,##0\ "/>
    <numFmt numFmtId="173" formatCode="_-* #,##0.000_-;\-* #,##0.000_-;_-* &quot;-&quot;??_-;_-@_-"/>
    <numFmt numFmtId="174" formatCode="_-* #,##0.0_-;\-* #,##0.0_-;_-* &quot;-&quot;?_-;_-@_-"/>
    <numFmt numFmtId="181" formatCode="_-* #,##0_-;\-* #,##0_-;_-* &quot;-&quot;?_-;_-@_-"/>
  </numFmts>
  <fonts count="66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sz val="9"/>
      <name val="Arial"/>
      <family val="2"/>
    </font>
    <font>
      <i/>
      <sz val="10"/>
      <name val="Arial"/>
      <family val="2"/>
    </font>
    <font>
      <sz val="9"/>
      <color indexed="8"/>
      <name val="Arial"/>
      <family val="2"/>
    </font>
    <font>
      <sz val="9"/>
      <name val="Calibri"/>
      <family val="2"/>
    </font>
    <font>
      <b/>
      <sz val="9"/>
      <color indexed="8"/>
      <name val="Frutiger LT 45 Light"/>
      <family val="2"/>
    </font>
    <font>
      <sz val="8"/>
      <color indexed="8"/>
      <name val="Frutiger LT 45 Light"/>
      <family val="2"/>
    </font>
    <font>
      <b/>
      <sz val="8"/>
      <color indexed="9"/>
      <name val="Frutiger LT 45 Light"/>
      <family val="2"/>
    </font>
    <font>
      <i/>
      <sz val="8"/>
      <color indexed="8"/>
      <name val="Frutiger LT 45 Light"/>
      <family val="2"/>
    </font>
    <font>
      <sz val="8"/>
      <name val="Frutiger LT 45 Light"/>
      <family val="2"/>
    </font>
    <font>
      <b/>
      <sz val="8"/>
      <name val="Frutiger LT 45 Light"/>
      <family val="2"/>
    </font>
    <font>
      <sz val="9"/>
      <name val="Frutiger LT 45 Light"/>
      <family val="2"/>
    </font>
    <font>
      <b/>
      <sz val="8"/>
      <color indexed="8"/>
      <name val="Frutiger LT 45 Light"/>
      <family val="2"/>
    </font>
    <font>
      <sz val="6"/>
      <color indexed="8"/>
      <name val="Arial"/>
      <family val="2"/>
    </font>
    <font>
      <b/>
      <sz val="9"/>
      <name val="Frutiger LT 45 Light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sz val="9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</font>
    <font>
      <b/>
      <sz val="9"/>
      <color theme="1"/>
      <name val="Frutiger LT 45 Light"/>
      <family val="2"/>
    </font>
    <font>
      <sz val="9"/>
      <color theme="1"/>
      <name val="Frutiger LT 45 Light"/>
      <family val="2"/>
    </font>
    <font>
      <i/>
      <sz val="9"/>
      <color rgb="FF000000"/>
      <name val="Frutiger LT 45 Light"/>
      <family val="2"/>
    </font>
    <font>
      <sz val="8"/>
      <color rgb="FF000000"/>
      <name val="Frutiger LT 45 Light"/>
      <family val="2"/>
    </font>
    <font>
      <i/>
      <sz val="8"/>
      <color rgb="FF000000"/>
      <name val="Frutiger LT 45 Light"/>
      <family val="2"/>
    </font>
    <font>
      <b/>
      <sz val="8"/>
      <color rgb="FFFFFFFF"/>
      <name val="Frutiger LT 45 Light"/>
      <family val="2"/>
    </font>
    <font>
      <b/>
      <sz val="10"/>
      <color indexed="8"/>
      <name val="Calibri"/>
      <family val="2"/>
      <scheme val="minor"/>
    </font>
    <font>
      <sz val="8"/>
      <color theme="1"/>
      <name val="Frutiger LT 45 Light"/>
      <family val="2"/>
    </font>
    <font>
      <b/>
      <sz val="8"/>
      <color rgb="FF000000"/>
      <name val="Frutiger LT 45 Light"/>
      <family val="2"/>
    </font>
    <font>
      <b/>
      <i/>
      <sz val="8"/>
      <color rgb="FF000000"/>
      <name val="Frutiger LT 45 Light"/>
      <family val="2"/>
    </font>
    <font>
      <sz val="8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457FA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0CFEE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2" fillId="0" borderId="0"/>
    <xf numFmtId="0" fontId="4" fillId="0" borderId="0"/>
    <xf numFmtId="0" fontId="23" fillId="0" borderId="0"/>
    <xf numFmtId="0" fontId="23" fillId="0" borderId="0"/>
    <xf numFmtId="0" fontId="24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52" applyNumberFormat="0" applyFill="0" applyAlignment="0" applyProtection="0"/>
    <xf numFmtId="0" fontId="52" fillId="0" borderId="53" applyNumberFormat="0" applyFill="0" applyAlignment="0" applyProtection="0"/>
    <xf numFmtId="0" fontId="53" fillId="0" borderId="54" applyNumberFormat="0" applyFill="0" applyAlignment="0" applyProtection="0"/>
    <xf numFmtId="0" fontId="53" fillId="0" borderId="0" applyNumberFormat="0" applyFill="0" applyBorder="0" applyAlignment="0" applyProtection="0"/>
    <xf numFmtId="0" fontId="54" fillId="11" borderId="0" applyNumberFormat="0" applyBorder="0" applyAlignment="0" applyProtection="0"/>
    <xf numFmtId="0" fontId="55" fillId="12" borderId="0" applyNumberFormat="0" applyBorder="0" applyAlignment="0" applyProtection="0"/>
    <xf numFmtId="0" fontId="56" fillId="13" borderId="0" applyNumberFormat="0" applyBorder="0" applyAlignment="0" applyProtection="0"/>
    <xf numFmtId="0" fontId="57" fillId="14" borderId="55" applyNumberFormat="0" applyAlignment="0" applyProtection="0"/>
    <xf numFmtId="0" fontId="58" fillId="15" borderId="56" applyNumberFormat="0" applyAlignment="0" applyProtection="0"/>
    <xf numFmtId="0" fontId="59" fillId="15" borderId="55" applyNumberFormat="0" applyAlignment="0" applyProtection="0"/>
    <xf numFmtId="0" fontId="60" fillId="0" borderId="57" applyNumberFormat="0" applyFill="0" applyAlignment="0" applyProtection="0"/>
    <xf numFmtId="0" fontId="61" fillId="16" borderId="58" applyNumberFormat="0" applyAlignment="0" applyProtection="0"/>
    <xf numFmtId="0" fontId="62" fillId="0" borderId="0" applyNumberFormat="0" applyFill="0" applyBorder="0" applyAlignment="0" applyProtection="0"/>
    <xf numFmtId="0" fontId="22" fillId="17" borderId="59" applyNumberFormat="0" applyFont="0" applyAlignment="0" applyProtection="0"/>
    <xf numFmtId="0" fontId="63" fillId="0" borderId="0" applyNumberFormat="0" applyFill="0" applyBorder="0" applyAlignment="0" applyProtection="0"/>
    <xf numFmtId="0" fontId="25" fillId="0" borderId="60" applyNumberFormat="0" applyFill="0" applyAlignment="0" applyProtection="0"/>
    <xf numFmtId="0" fontId="64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4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4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4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64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64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65" fillId="0" borderId="0"/>
  </cellStyleXfs>
  <cellXfs count="346">
    <xf numFmtId="0" fontId="0" fillId="0" borderId="0" xfId="0"/>
    <xf numFmtId="0" fontId="26" fillId="0" borderId="1" xfId="0" applyFont="1" applyBorder="1" applyAlignment="1">
      <alignment wrapText="1"/>
    </xf>
    <xf numFmtId="0" fontId="27" fillId="0" borderId="0" xfId="0" applyFont="1"/>
    <xf numFmtId="0" fontId="2" fillId="0" borderId="0" xfId="0" applyFont="1"/>
    <xf numFmtId="0" fontId="3" fillId="0" borderId="0" xfId="0" applyFont="1"/>
    <xf numFmtId="168" fontId="2" fillId="0" borderId="0" xfId="1" applyNumberFormat="1" applyFont="1" applyAlignment="1"/>
    <xf numFmtId="0" fontId="28" fillId="0" borderId="3" xfId="0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28" fillId="0" borderId="2" xfId="0" applyFont="1" applyBorder="1" applyAlignment="1">
      <alignment vertical="center"/>
    </xf>
    <xf numFmtId="0" fontId="4" fillId="0" borderId="0" xfId="0" applyFont="1"/>
    <xf numFmtId="0" fontId="22" fillId="0" borderId="0" xfId="5"/>
    <xf numFmtId="0" fontId="26" fillId="0" borderId="0" xfId="5" applyFont="1" applyAlignment="1">
      <alignment wrapText="1"/>
    </xf>
    <xf numFmtId="0" fontId="26" fillId="0" borderId="2" xfId="5" applyFont="1" applyBorder="1" applyAlignment="1">
      <alignment wrapText="1"/>
    </xf>
    <xf numFmtId="0" fontId="26" fillId="0" borderId="3" xfId="5" applyFont="1" applyBorder="1" applyAlignment="1">
      <alignment wrapText="1"/>
    </xf>
    <xf numFmtId="168" fontId="26" fillId="0" borderId="7" xfId="2" applyNumberFormat="1" applyFont="1" applyBorder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29" fillId="3" borderId="4" xfId="5" applyFont="1" applyFill="1" applyBorder="1" applyAlignment="1">
      <alignment vertical="center" wrapText="1"/>
    </xf>
    <xf numFmtId="0" fontId="29" fillId="3" borderId="5" xfId="5" applyFont="1" applyFill="1" applyBorder="1" applyAlignment="1">
      <alignment horizontal="center" vertical="center" wrapText="1"/>
    </xf>
    <xf numFmtId="0" fontId="29" fillId="3" borderId="4" xfId="5" applyFont="1" applyFill="1" applyBorder="1" applyAlignment="1">
      <alignment horizontal="left" vertical="center" wrapText="1"/>
    </xf>
    <xf numFmtId="0" fontId="26" fillId="0" borderId="8" xfId="5" applyFont="1" applyBorder="1" applyAlignment="1">
      <alignment wrapText="1"/>
    </xf>
    <xf numFmtId="168" fontId="26" fillId="0" borderId="8" xfId="2" applyNumberFormat="1" applyFont="1" applyBorder="1" applyAlignment="1">
      <alignment horizontal="right" wrapText="1"/>
    </xf>
    <xf numFmtId="168" fontId="31" fillId="0" borderId="8" xfId="2" applyNumberFormat="1" applyFont="1" applyBorder="1" applyAlignment="1">
      <alignment horizontal="right" wrapText="1"/>
    </xf>
    <xf numFmtId="168" fontId="26" fillId="5" borderId="7" xfId="2" applyNumberFormat="1" applyFont="1" applyFill="1" applyBorder="1" applyAlignment="1">
      <alignment horizontal="right" wrapText="1"/>
    </xf>
    <xf numFmtId="168" fontId="4" fillId="0" borderId="0" xfId="1" applyNumberFormat="1" applyFont="1"/>
    <xf numFmtId="0" fontId="6" fillId="0" borderId="0" xfId="0" applyFont="1"/>
    <xf numFmtId="0" fontId="28" fillId="0" borderId="0" xfId="0" applyFont="1"/>
    <xf numFmtId="0" fontId="30" fillId="0" borderId="0" xfId="0" applyFont="1" applyAlignment="1">
      <alignment horizontal="left"/>
    </xf>
    <xf numFmtId="0" fontId="28" fillId="0" borderId="0" xfId="0" applyFont="1" applyAlignment="1">
      <alignment horizontal="center" vertical="center"/>
    </xf>
    <xf numFmtId="0" fontId="7" fillId="0" borderId="0" xfId="0" applyFont="1"/>
    <xf numFmtId="168" fontId="32" fillId="0" borderId="7" xfId="2" applyNumberFormat="1" applyFont="1" applyBorder="1" applyAlignment="1">
      <alignment horizontal="right" wrapText="1"/>
    </xf>
    <xf numFmtId="0" fontId="7" fillId="0" borderId="0" xfId="0" applyFont="1" applyAlignment="1">
      <alignment horizontal="right"/>
    </xf>
    <xf numFmtId="43" fontId="4" fillId="0" borderId="0" xfId="1" applyFont="1"/>
    <xf numFmtId="165" fontId="4" fillId="0" borderId="0" xfId="1" applyNumberFormat="1" applyFont="1"/>
    <xf numFmtId="168" fontId="33" fillId="6" borderId="8" xfId="1" applyNumberFormat="1" applyFont="1" applyFill="1" applyBorder="1" applyAlignment="1">
      <alignment horizontal="left" wrapText="1"/>
    </xf>
    <xf numFmtId="43" fontId="7" fillId="0" borderId="0" xfId="1" applyFont="1"/>
    <xf numFmtId="0" fontId="28" fillId="0" borderId="0" xfId="0" applyFont="1" applyAlignment="1">
      <alignment horizontal="right"/>
    </xf>
    <xf numFmtId="0" fontId="34" fillId="0" borderId="0" xfId="0" applyFont="1"/>
    <xf numFmtId="1" fontId="30" fillId="0" borderId="0" xfId="0" applyNumberFormat="1" applyFont="1"/>
    <xf numFmtId="0" fontId="34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43" fontId="32" fillId="0" borderId="7" xfId="2" applyFont="1" applyBorder="1" applyAlignment="1">
      <alignment horizontal="right" wrapText="1"/>
    </xf>
    <xf numFmtId="0" fontId="4" fillId="0" borderId="0" xfId="0" applyFont="1" applyAlignment="1">
      <alignment horizontal="center" vertical="center"/>
    </xf>
    <xf numFmtId="168" fontId="26" fillId="0" borderId="0" xfId="2" applyNumberFormat="1" applyFont="1" applyBorder="1" applyAlignment="1">
      <alignment horizontal="right" wrapText="1"/>
    </xf>
    <xf numFmtId="0" fontId="8" fillId="0" borderId="0" xfId="0" applyFont="1"/>
    <xf numFmtId="0" fontId="37" fillId="0" borderId="0" xfId="0" applyFont="1"/>
    <xf numFmtId="169" fontId="34" fillId="0" borderId="0" xfId="0" applyNumberFormat="1" applyFont="1"/>
    <xf numFmtId="169" fontId="28" fillId="0" borderId="0" xfId="0" applyNumberFormat="1" applyFont="1"/>
    <xf numFmtId="3" fontId="31" fillId="0" borderId="0" xfId="5" applyNumberFormat="1" applyFont="1" applyAlignment="1">
      <alignment horizontal="right" wrapText="1"/>
    </xf>
    <xf numFmtId="3" fontId="27" fillId="0" borderId="0" xfId="0" applyNumberFormat="1" applyFont="1"/>
    <xf numFmtId="0" fontId="29" fillId="3" borderId="4" xfId="0" applyFont="1" applyFill="1" applyBorder="1" applyAlignment="1">
      <alignment horizontal="center" wrapText="1"/>
    </xf>
    <xf numFmtId="0" fontId="29" fillId="3" borderId="5" xfId="0" applyFont="1" applyFill="1" applyBorder="1" applyAlignment="1">
      <alignment horizontal="center" wrapText="1"/>
    </xf>
    <xf numFmtId="0" fontId="29" fillId="3" borderId="12" xfId="0" applyFont="1" applyFill="1" applyBorder="1" applyAlignment="1">
      <alignment horizontal="center" wrapText="1"/>
    </xf>
    <xf numFmtId="168" fontId="26" fillId="0" borderId="0" xfId="1" applyNumberFormat="1" applyFont="1" applyBorder="1" applyAlignment="1">
      <alignment horizontal="right" wrapText="1"/>
    </xf>
    <xf numFmtId="1" fontId="27" fillId="0" borderId="0" xfId="0" applyNumberFormat="1" applyFont="1"/>
    <xf numFmtId="1" fontId="27" fillId="0" borderId="0" xfId="1" applyNumberFormat="1" applyFont="1" applyBorder="1"/>
    <xf numFmtId="168" fontId="31" fillId="0" borderId="5" xfId="2" applyNumberFormat="1" applyFont="1" applyBorder="1" applyAlignment="1">
      <alignment horizontal="right" wrapText="1"/>
    </xf>
    <xf numFmtId="168" fontId="31" fillId="0" borderId="12" xfId="2" applyNumberFormat="1" applyFont="1" applyBorder="1" applyAlignment="1">
      <alignment horizontal="right" wrapText="1"/>
    </xf>
    <xf numFmtId="168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7" fillId="0" borderId="0" xfId="5" applyFont="1"/>
    <xf numFmtId="0" fontId="35" fillId="0" borderId="6" xfId="0" applyFont="1" applyBorder="1" applyAlignment="1">
      <alignment horizontal="left" wrapText="1" indent="3"/>
    </xf>
    <xf numFmtId="0" fontId="38" fillId="6" borderId="8" xfId="0" applyFont="1" applyFill="1" applyBorder="1" applyAlignment="1">
      <alignment horizontal="left" wrapText="1" indent="3"/>
    </xf>
    <xf numFmtId="43" fontId="4" fillId="0" borderId="0" xfId="1" applyFont="1" applyBorder="1"/>
    <xf numFmtId="168" fontId="28" fillId="0" borderId="0" xfId="1" applyNumberFormat="1" applyFont="1"/>
    <xf numFmtId="168" fontId="28" fillId="0" borderId="0" xfId="0" applyNumberFormat="1" applyFont="1"/>
    <xf numFmtId="3" fontId="9" fillId="0" borderId="0" xfId="0" applyNumberFormat="1" applyFont="1" applyAlignment="1">
      <alignment horizontal="right"/>
    </xf>
    <xf numFmtId="168" fontId="26" fillId="5" borderId="0" xfId="2" applyNumberFormat="1" applyFont="1" applyFill="1" applyBorder="1" applyAlignment="1">
      <alignment horizontal="right" wrapText="1"/>
    </xf>
    <xf numFmtId="165" fontId="28" fillId="0" borderId="0" xfId="1" applyNumberFormat="1" applyFont="1"/>
    <xf numFmtId="0" fontId="28" fillId="0" borderId="0" xfId="0" applyFont="1" applyAlignment="1">
      <alignment vertical="center"/>
    </xf>
    <xf numFmtId="169" fontId="28" fillId="0" borderId="0" xfId="0" applyNumberFormat="1" applyFont="1" applyAlignment="1">
      <alignment vertical="center"/>
    </xf>
    <xf numFmtId="169" fontId="28" fillId="0" borderId="0" xfId="1" applyNumberFormat="1" applyFont="1"/>
    <xf numFmtId="0" fontId="29" fillId="3" borderId="12" xfId="5" applyFont="1" applyFill="1" applyBorder="1" applyAlignment="1">
      <alignment horizontal="center" vertical="center" wrapText="1"/>
    </xf>
    <xf numFmtId="168" fontId="34" fillId="0" borderId="0" xfId="1" applyNumberFormat="1" applyFont="1"/>
    <xf numFmtId="168" fontId="7" fillId="0" borderId="0" xfId="1" applyNumberFormat="1" applyFont="1"/>
    <xf numFmtId="168" fontId="26" fillId="0" borderId="13" xfId="2" applyNumberFormat="1" applyFont="1" applyBorder="1" applyAlignment="1">
      <alignment horizontal="right" wrapText="1"/>
    </xf>
    <xf numFmtId="168" fontId="26" fillId="0" borderId="1" xfId="2" applyNumberFormat="1" applyFont="1" applyBorder="1" applyAlignment="1">
      <alignment horizontal="right" wrapText="1"/>
    </xf>
    <xf numFmtId="168" fontId="33" fillId="6" borderId="4" xfId="1" applyNumberFormat="1" applyFont="1" applyFill="1" applyBorder="1" applyAlignment="1">
      <alignment horizontal="right" wrapText="1"/>
    </xf>
    <xf numFmtId="166" fontId="38" fillId="6" borderId="4" xfId="0" applyNumberFormat="1" applyFont="1" applyFill="1" applyBorder="1" applyAlignment="1">
      <alignment horizontal="right" wrapText="1"/>
    </xf>
    <xf numFmtId="168" fontId="32" fillId="4" borderId="7" xfId="2" applyNumberFormat="1" applyFont="1" applyFill="1" applyBorder="1" applyAlignment="1">
      <alignment horizontal="right" wrapText="1"/>
    </xf>
    <xf numFmtId="43" fontId="28" fillId="0" borderId="0" xfId="0" applyNumberFormat="1" applyFont="1"/>
    <xf numFmtId="173" fontId="28" fillId="0" borderId="0" xfId="0" applyNumberFormat="1" applyFont="1"/>
    <xf numFmtId="3" fontId="36" fillId="0" borderId="0" xfId="0" applyNumberFormat="1" applyFont="1"/>
    <xf numFmtId="0" fontId="37" fillId="0" borderId="0" xfId="0" applyFont="1" applyAlignment="1">
      <alignment horizontal="right"/>
    </xf>
    <xf numFmtId="0" fontId="29" fillId="0" borderId="0" xfId="0" applyFont="1" applyAlignment="1">
      <alignment horizontal="center" wrapText="1"/>
    </xf>
    <xf numFmtId="168" fontId="27" fillId="0" borderId="0" xfId="1" applyNumberFormat="1" applyFont="1" applyFill="1" applyBorder="1" applyAlignment="1">
      <alignment vertical="center"/>
    </xf>
    <xf numFmtId="170" fontId="1" fillId="0" borderId="0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73" fontId="26" fillId="0" borderId="0" xfId="1" applyNumberFormat="1" applyFont="1" applyBorder="1" applyAlignment="1">
      <alignment horizontal="right" wrapText="1"/>
    </xf>
    <xf numFmtId="173" fontId="26" fillId="0" borderId="8" xfId="2" applyNumberFormat="1" applyFont="1" applyBorder="1" applyAlignment="1">
      <alignment horizontal="right" wrapText="1"/>
    </xf>
    <xf numFmtId="168" fontId="10" fillId="0" borderId="0" xfId="1" applyNumberFormat="1" applyFont="1" applyAlignment="1"/>
    <xf numFmtId="2" fontId="28" fillId="0" borderId="0" xfId="0" applyNumberFormat="1" applyFont="1"/>
    <xf numFmtId="168" fontId="5" fillId="0" borderId="0" xfId="0" applyNumberFormat="1" applyFont="1"/>
    <xf numFmtId="168" fontId="26" fillId="0" borderId="0" xfId="2" applyNumberFormat="1" applyFont="1" applyFill="1" applyBorder="1" applyAlignment="1">
      <alignment horizontal="right" wrapText="1"/>
    </xf>
    <xf numFmtId="165" fontId="26" fillId="0" borderId="1" xfId="5" applyNumberFormat="1" applyFont="1" applyBorder="1" applyAlignment="1">
      <alignment horizontal="right" wrapText="1"/>
    </xf>
    <xf numFmtId="165" fontId="26" fillId="0" borderId="0" xfId="5" applyNumberFormat="1" applyFont="1" applyAlignment="1">
      <alignment horizontal="right" wrapText="1"/>
    </xf>
    <xf numFmtId="165" fontId="35" fillId="0" borderId="14" xfId="11" applyNumberFormat="1" applyFont="1" applyBorder="1" applyAlignment="1">
      <alignment horizontal="right" wrapText="1"/>
    </xf>
    <xf numFmtId="165" fontId="35" fillId="0" borderId="15" xfId="11" applyNumberFormat="1" applyFont="1" applyBorder="1" applyAlignment="1">
      <alignment horizontal="right" wrapText="1"/>
    </xf>
    <xf numFmtId="165" fontId="35" fillId="0" borderId="0" xfId="11" applyNumberFormat="1" applyFont="1" applyBorder="1" applyAlignment="1">
      <alignment horizontal="right" wrapText="1"/>
    </xf>
    <xf numFmtId="168" fontId="28" fillId="0" borderId="10" xfId="0" applyNumberFormat="1" applyFont="1" applyBorder="1"/>
    <xf numFmtId="168" fontId="28" fillId="0" borderId="7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8" fontId="28" fillId="0" borderId="0" xfId="1" applyNumberFormat="1" applyFont="1" applyFill="1"/>
    <xf numFmtId="168" fontId="4" fillId="0" borderId="0" xfId="1" applyNumberFormat="1" applyFont="1" applyFill="1"/>
    <xf numFmtId="168" fontId="30" fillId="0" borderId="0" xfId="0" applyNumberFormat="1" applyFont="1"/>
    <xf numFmtId="0" fontId="28" fillId="5" borderId="0" xfId="0" applyFont="1" applyFill="1" applyAlignment="1">
      <alignment vertical="center"/>
    </xf>
    <xf numFmtId="165" fontId="26" fillId="0" borderId="2" xfId="0" applyNumberFormat="1" applyFont="1" applyBorder="1" applyAlignment="1">
      <alignment horizontal="left" wrapText="1" indent="3"/>
    </xf>
    <xf numFmtId="165" fontId="28" fillId="0" borderId="0" xfId="0" applyNumberFormat="1" applyFont="1"/>
    <xf numFmtId="165" fontId="4" fillId="0" borderId="0" xfId="0" applyNumberFormat="1" applyFont="1" applyAlignment="1">
      <alignment vertical="center"/>
    </xf>
    <xf numFmtId="165" fontId="4" fillId="0" borderId="0" xfId="0" applyNumberFormat="1" applyFont="1"/>
    <xf numFmtId="165" fontId="5" fillId="0" borderId="0" xfId="0" applyNumberFormat="1" applyFont="1"/>
    <xf numFmtId="165" fontId="35" fillId="0" borderId="6" xfId="0" applyNumberFormat="1" applyFont="1" applyBorder="1" applyAlignment="1">
      <alignment horizontal="left" wrapText="1" indent="3"/>
    </xf>
    <xf numFmtId="165" fontId="26" fillId="0" borderId="10" xfId="5" applyNumberFormat="1" applyFont="1" applyBorder="1" applyAlignment="1">
      <alignment horizontal="right" wrapText="1"/>
    </xf>
    <xf numFmtId="165" fontId="35" fillId="0" borderId="10" xfId="11" applyNumberFormat="1" applyFont="1" applyBorder="1" applyAlignment="1">
      <alignment horizontal="right" wrapText="1"/>
    </xf>
    <xf numFmtId="0" fontId="29" fillId="3" borderId="4" xfId="5" applyFont="1" applyFill="1" applyBorder="1" applyAlignment="1">
      <alignment horizontal="center" vertical="center" wrapText="1"/>
    </xf>
    <xf numFmtId="0" fontId="29" fillId="0" borderId="0" xfId="5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top" wrapText="1" indent="1"/>
    </xf>
    <xf numFmtId="1" fontId="28" fillId="0" borderId="0" xfId="0" applyNumberFormat="1" applyFont="1" applyAlignment="1">
      <alignment horizontal="right" vertical="top" wrapText="1" indent="1"/>
    </xf>
    <xf numFmtId="168" fontId="28" fillId="0" borderId="7" xfId="0" applyNumberFormat="1" applyFont="1" applyBorder="1"/>
    <xf numFmtId="168" fontId="33" fillId="6" borderId="5" xfId="1" applyNumberFormat="1" applyFont="1" applyFill="1" applyBorder="1" applyAlignment="1">
      <alignment horizontal="right" wrapText="1"/>
    </xf>
    <xf numFmtId="166" fontId="33" fillId="6" borderId="4" xfId="0" applyNumberFormat="1" applyFont="1" applyFill="1" applyBorder="1" applyAlignment="1">
      <alignment horizontal="right" wrapText="1"/>
    </xf>
    <xf numFmtId="166" fontId="33" fillId="6" borderId="5" xfId="0" applyNumberFormat="1" applyFont="1" applyFill="1" applyBorder="1" applyAlignment="1">
      <alignment horizontal="right" wrapText="1"/>
    </xf>
    <xf numFmtId="166" fontId="38" fillId="6" borderId="5" xfId="0" applyNumberFormat="1" applyFont="1" applyFill="1" applyBorder="1" applyAlignment="1">
      <alignment horizontal="right" wrapText="1"/>
    </xf>
    <xf numFmtId="165" fontId="35" fillId="0" borderId="0" xfId="11" applyNumberFormat="1" applyFont="1" applyFill="1" applyBorder="1" applyAlignment="1">
      <alignment horizontal="right" wrapText="1"/>
    </xf>
    <xf numFmtId="168" fontId="29" fillId="0" borderId="0" xfId="5" applyNumberFormat="1" applyFont="1" applyAlignment="1">
      <alignment horizontal="center" vertical="center" wrapText="1"/>
    </xf>
    <xf numFmtId="168" fontId="33" fillId="0" borderId="0" xfId="1" applyNumberFormat="1" applyFont="1" applyFill="1" applyBorder="1" applyAlignment="1">
      <alignment horizontal="right" wrapText="1"/>
    </xf>
    <xf numFmtId="166" fontId="33" fillId="0" borderId="0" xfId="0" applyNumberFormat="1" applyFont="1" applyAlignment="1">
      <alignment horizontal="right" wrapText="1"/>
    </xf>
    <xf numFmtId="166" fontId="38" fillId="0" borderId="0" xfId="0" applyNumberFormat="1" applyFont="1" applyAlignment="1">
      <alignment horizontal="right" wrapText="1"/>
    </xf>
    <xf numFmtId="168" fontId="34" fillId="0" borderId="0" xfId="1" applyNumberFormat="1" applyFont="1" applyFill="1"/>
    <xf numFmtId="168" fontId="33" fillId="6" borderId="12" xfId="1" applyNumberFormat="1" applyFont="1" applyFill="1" applyBorder="1" applyAlignment="1">
      <alignment horizontal="right" wrapText="1"/>
    </xf>
    <xf numFmtId="166" fontId="33" fillId="6" borderId="12" xfId="0" applyNumberFormat="1" applyFont="1" applyFill="1" applyBorder="1" applyAlignment="1">
      <alignment horizontal="right" wrapText="1"/>
    </xf>
    <xf numFmtId="166" fontId="38" fillId="6" borderId="12" xfId="0" applyNumberFormat="1" applyFont="1" applyFill="1" applyBorder="1" applyAlignment="1">
      <alignment horizontal="right" wrapText="1"/>
    </xf>
    <xf numFmtId="0" fontId="39" fillId="0" borderId="0" xfId="0" applyFont="1"/>
    <xf numFmtId="0" fontId="40" fillId="0" borderId="0" xfId="0" applyFont="1"/>
    <xf numFmtId="168" fontId="40" fillId="0" borderId="0" xfId="1" applyNumberFormat="1" applyFont="1"/>
    <xf numFmtId="168" fontId="41" fillId="0" borderId="0" xfId="1" applyNumberFormat="1" applyFont="1" applyBorder="1" applyAlignment="1">
      <alignment horizontal="left" wrapText="1" indent="3"/>
    </xf>
    <xf numFmtId="0" fontId="41" fillId="0" borderId="0" xfId="0" applyFont="1" applyAlignment="1">
      <alignment horizontal="left" wrapText="1" indent="3"/>
    </xf>
    <xf numFmtId="168" fontId="41" fillId="0" borderId="0" xfId="1" applyNumberFormat="1" applyFont="1" applyFill="1" applyBorder="1" applyAlignment="1">
      <alignment horizontal="left" wrapText="1" indent="3"/>
    </xf>
    <xf numFmtId="3" fontId="11" fillId="0" borderId="0" xfId="2" applyNumberFormat="1" applyFont="1" applyAlignment="1">
      <alignment vertical="center"/>
    </xf>
    <xf numFmtId="3" fontId="12" fillId="0" borderId="16" xfId="2" applyNumberFormat="1" applyFont="1" applyBorder="1" applyAlignment="1">
      <alignment horizontal="right" vertical="center" indent="1"/>
    </xf>
    <xf numFmtId="4" fontId="12" fillId="0" borderId="17" xfId="2" applyNumberFormat="1" applyFont="1" applyBorder="1" applyAlignment="1">
      <alignment vertical="center"/>
    </xf>
    <xf numFmtId="3" fontId="12" fillId="0" borderId="18" xfId="2" applyNumberFormat="1" applyFont="1" applyBorder="1" applyAlignment="1">
      <alignment horizontal="right" vertical="center" indent="1"/>
    </xf>
    <xf numFmtId="0" fontId="42" fillId="0" borderId="19" xfId="0" applyFont="1" applyBorder="1" applyAlignment="1">
      <alignment horizontal="left" wrapText="1" indent="3"/>
    </xf>
    <xf numFmtId="0" fontId="43" fillId="0" borderId="19" xfId="0" applyFont="1" applyBorder="1" applyAlignment="1">
      <alignment horizontal="left" wrapText="1" indent="3"/>
    </xf>
    <xf numFmtId="0" fontId="43" fillId="0" borderId="20" xfId="0" applyFont="1" applyBorder="1" applyAlignment="1">
      <alignment horizontal="left" wrapText="1" indent="3"/>
    </xf>
    <xf numFmtId="0" fontId="42" fillId="0" borderId="17" xfId="0" applyFont="1" applyBorder="1" applyAlignment="1">
      <alignment wrapText="1"/>
    </xf>
    <xf numFmtId="169" fontId="12" fillId="0" borderId="16" xfId="2" applyNumberFormat="1" applyFont="1" applyBorder="1" applyAlignment="1">
      <alignment horizontal="right" vertical="center" indent="1"/>
    </xf>
    <xf numFmtId="169" fontId="14" fillId="0" borderId="21" xfId="2" applyNumberFormat="1" applyFont="1" applyBorder="1" applyAlignment="1">
      <alignment horizontal="right" vertical="center" indent="1"/>
    </xf>
    <xf numFmtId="168" fontId="43" fillId="0" borderId="16" xfId="1" applyNumberFormat="1" applyFont="1" applyFill="1" applyBorder="1" applyAlignment="1">
      <alignment horizontal="center" wrapText="1"/>
    </xf>
    <xf numFmtId="3" fontId="12" fillId="0" borderId="18" xfId="2" applyNumberFormat="1" applyFont="1" applyFill="1" applyBorder="1" applyAlignment="1">
      <alignment horizontal="right" vertical="center" indent="1"/>
    </xf>
    <xf numFmtId="3" fontId="12" fillId="0" borderId="22" xfId="2" applyNumberFormat="1" applyFont="1" applyBorder="1" applyAlignment="1">
      <alignment horizontal="right" vertical="center" indent="1"/>
    </xf>
    <xf numFmtId="3" fontId="14" fillId="0" borderId="16" xfId="2" applyNumberFormat="1" applyFont="1" applyBorder="1" applyAlignment="1">
      <alignment horizontal="right" vertical="center" indent="1"/>
    </xf>
    <xf numFmtId="3" fontId="12" fillId="0" borderId="23" xfId="2" applyNumberFormat="1" applyFont="1" applyBorder="1" applyAlignment="1">
      <alignment horizontal="right" vertical="center" inden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169" fontId="12" fillId="0" borderId="22" xfId="2" applyNumberFormat="1" applyFont="1" applyBorder="1" applyAlignment="1">
      <alignment horizontal="right" vertical="center" indent="1"/>
    </xf>
    <xf numFmtId="169" fontId="12" fillId="0" borderId="23" xfId="2" applyNumberFormat="1" applyFont="1" applyBorder="1" applyAlignment="1">
      <alignment horizontal="right" vertical="center" indent="1"/>
    </xf>
    <xf numFmtId="169" fontId="12" fillId="0" borderId="25" xfId="2" applyNumberFormat="1" applyFont="1" applyBorder="1" applyAlignment="1">
      <alignment horizontal="right" vertical="center" indent="1"/>
    </xf>
    <xf numFmtId="4" fontId="37" fillId="8" borderId="20" xfId="0" applyNumberFormat="1" applyFont="1" applyFill="1" applyBorder="1" applyAlignment="1">
      <alignment horizontal="left" vertical="center"/>
    </xf>
    <xf numFmtId="169" fontId="18" fillId="8" borderId="26" xfId="2" applyNumberFormat="1" applyFont="1" applyFill="1" applyBorder="1" applyAlignment="1">
      <alignment horizontal="right" vertical="center" indent="1"/>
    </xf>
    <xf numFmtId="3" fontId="18" fillId="8" borderId="21" xfId="2" applyNumberFormat="1" applyFont="1" applyFill="1" applyBorder="1" applyAlignment="1">
      <alignment horizontal="right" vertical="center" indent="1"/>
    </xf>
    <xf numFmtId="169" fontId="18" fillId="8" borderId="21" xfId="2" applyNumberFormat="1" applyFont="1" applyFill="1" applyBorder="1" applyAlignment="1">
      <alignment horizontal="right" vertical="center" indent="1"/>
    </xf>
    <xf numFmtId="4" fontId="45" fillId="9" borderId="19" xfId="0" applyNumberFormat="1" applyFont="1" applyFill="1" applyBorder="1" applyAlignment="1">
      <alignment horizontal="left" vertical="center"/>
    </xf>
    <xf numFmtId="0" fontId="44" fillId="7" borderId="16" xfId="0" applyFont="1" applyFill="1" applyBorder="1" applyAlignment="1">
      <alignment horizontal="center" wrapText="1"/>
    </xf>
    <xf numFmtId="0" fontId="44" fillId="7" borderId="22" xfId="0" applyFont="1" applyFill="1" applyBorder="1" applyAlignment="1">
      <alignment horizontal="center" wrapText="1"/>
    </xf>
    <xf numFmtId="0" fontId="15" fillId="0" borderId="19" xfId="0" applyFont="1" applyBorder="1" applyAlignment="1">
      <alignment vertical="center"/>
    </xf>
    <xf numFmtId="0" fontId="46" fillId="0" borderId="19" xfId="0" applyFont="1" applyBorder="1" applyAlignment="1">
      <alignment vertical="center"/>
    </xf>
    <xf numFmtId="3" fontId="18" fillId="9" borderId="16" xfId="2" applyNumberFormat="1" applyFont="1" applyFill="1" applyBorder="1" applyAlignment="1">
      <alignment horizontal="right" vertical="center" indent="1"/>
    </xf>
    <xf numFmtId="3" fontId="18" fillId="9" borderId="22" xfId="2" applyNumberFormat="1" applyFont="1" applyFill="1" applyBorder="1" applyAlignment="1">
      <alignment horizontal="right" vertical="center" indent="1"/>
    </xf>
    <xf numFmtId="3" fontId="18" fillId="8" borderId="26" xfId="2" applyNumberFormat="1" applyFont="1" applyFill="1" applyBorder="1" applyAlignment="1">
      <alignment horizontal="right" vertical="center" indent="1"/>
    </xf>
    <xf numFmtId="0" fontId="19" fillId="2" borderId="0" xfId="0" applyFont="1" applyFill="1" applyAlignment="1">
      <alignment vertical="center"/>
    </xf>
    <xf numFmtId="169" fontId="14" fillId="0" borderId="30" xfId="2" applyNumberFormat="1" applyFont="1" applyBorder="1" applyAlignment="1">
      <alignment horizontal="right" vertical="center" indent="1"/>
    </xf>
    <xf numFmtId="3" fontId="13" fillId="7" borderId="17" xfId="2" quotePrefix="1" applyNumberFormat="1" applyFont="1" applyFill="1" applyBorder="1" applyAlignment="1">
      <alignment horizontal="center" vertical="center" wrapText="1"/>
    </xf>
    <xf numFmtId="169" fontId="14" fillId="0" borderId="31" xfId="2" applyNumberFormat="1" applyFont="1" applyBorder="1" applyAlignment="1">
      <alignment horizontal="right" vertical="center" indent="1"/>
    </xf>
    <xf numFmtId="0" fontId="42" fillId="0" borderId="17" xfId="0" applyFont="1" applyBorder="1" applyAlignment="1">
      <alignment vertical="center" wrapText="1"/>
    </xf>
    <xf numFmtId="0" fontId="42" fillId="0" borderId="19" xfId="0" applyFont="1" applyBorder="1" applyAlignment="1">
      <alignment horizontal="left" vertical="center" wrapText="1" indent="3"/>
    </xf>
    <xf numFmtId="0" fontId="43" fillId="0" borderId="20" xfId="0" applyFont="1" applyBorder="1" applyAlignment="1">
      <alignment horizontal="left" vertical="center" wrapText="1" indent="3"/>
    </xf>
    <xf numFmtId="0" fontId="43" fillId="0" borderId="32" xfId="0" applyFont="1" applyBorder="1" applyAlignment="1">
      <alignment horizontal="left" vertical="center" wrapText="1" indent="3"/>
    </xf>
    <xf numFmtId="0" fontId="47" fillId="8" borderId="20" xfId="0" applyFont="1" applyFill="1" applyBorder="1" applyAlignment="1">
      <alignment vertical="center" wrapText="1"/>
    </xf>
    <xf numFmtId="2" fontId="2" fillId="0" borderId="0" xfId="0" applyNumberFormat="1" applyFont="1"/>
    <xf numFmtId="4" fontId="12" fillId="0" borderId="19" xfId="2" quotePrefix="1" applyNumberFormat="1" applyFont="1" applyBorder="1" applyAlignment="1">
      <alignment horizontal="center" vertical="center"/>
    </xf>
    <xf numFmtId="3" fontId="28" fillId="0" borderId="16" xfId="0" applyNumberFormat="1" applyFont="1" applyBorder="1" applyAlignment="1">
      <alignment horizontal="right" vertical="top" wrapText="1" indent="1"/>
    </xf>
    <xf numFmtId="169" fontId="28" fillId="0" borderId="22" xfId="0" applyNumberFormat="1" applyFont="1" applyBorder="1" applyAlignment="1">
      <alignment horizontal="right" vertical="top" wrapText="1" indent="1"/>
    </xf>
    <xf numFmtId="1" fontId="28" fillId="0" borderId="16" xfId="0" applyNumberFormat="1" applyFont="1" applyBorder="1" applyAlignment="1">
      <alignment horizontal="right" vertical="top" wrapText="1" indent="1"/>
    </xf>
    <xf numFmtId="3" fontId="30" fillId="0" borderId="16" xfId="0" applyNumberFormat="1" applyFont="1" applyBorder="1" applyAlignment="1">
      <alignment horizontal="right" vertical="top" wrapText="1" indent="1"/>
    </xf>
    <xf numFmtId="168" fontId="47" fillId="8" borderId="19" xfId="1" applyNumberFormat="1" applyFont="1" applyFill="1" applyBorder="1" applyAlignment="1">
      <alignment horizontal="left" wrapText="1"/>
    </xf>
    <xf numFmtId="0" fontId="48" fillId="8" borderId="19" xfId="0" applyFont="1" applyFill="1" applyBorder="1" applyAlignment="1">
      <alignment horizontal="left" wrapText="1" indent="3"/>
    </xf>
    <xf numFmtId="168" fontId="47" fillId="8" borderId="33" xfId="1" applyNumberFormat="1" applyFont="1" applyFill="1" applyBorder="1" applyAlignment="1">
      <alignment horizontal="right" wrapText="1"/>
    </xf>
    <xf numFmtId="166" fontId="47" fillId="8" borderId="33" xfId="0" applyNumberFormat="1" applyFont="1" applyFill="1" applyBorder="1" applyAlignment="1">
      <alignment horizontal="right" wrapText="1"/>
    </xf>
    <xf numFmtId="166" fontId="48" fillId="8" borderId="34" xfId="0" applyNumberFormat="1" applyFont="1" applyFill="1" applyBorder="1" applyAlignment="1">
      <alignment horizontal="right" wrapText="1"/>
    </xf>
    <xf numFmtId="168" fontId="47" fillId="8" borderId="22" xfId="1" applyNumberFormat="1" applyFont="1" applyFill="1" applyBorder="1" applyAlignment="1">
      <alignment horizontal="right" wrapText="1"/>
    </xf>
    <xf numFmtId="166" fontId="48" fillId="8" borderId="26" xfId="0" applyNumberFormat="1" applyFont="1" applyFill="1" applyBorder="1" applyAlignment="1">
      <alignment horizontal="right" wrapText="1"/>
    </xf>
    <xf numFmtId="169" fontId="12" fillId="0" borderId="35" xfId="2" applyNumberFormat="1" applyFont="1" applyBorder="1" applyAlignment="1">
      <alignment horizontal="right" vertical="center" indent="1"/>
    </xf>
    <xf numFmtId="3" fontId="14" fillId="0" borderId="30" xfId="2" applyNumberFormat="1" applyFont="1" applyBorder="1" applyAlignment="1">
      <alignment horizontal="right" vertical="center" indent="1"/>
    </xf>
    <xf numFmtId="0" fontId="47" fillId="8" borderId="20" xfId="0" applyFont="1" applyFill="1" applyBorder="1" applyAlignment="1">
      <alignment horizontal="left" vertical="center" wrapText="1" indent="3"/>
    </xf>
    <xf numFmtId="3" fontId="14" fillId="0" borderId="21" xfId="2" applyNumberFormat="1" applyFont="1" applyBorder="1" applyAlignment="1">
      <alignment horizontal="right" vertical="center" indent="1"/>
    </xf>
    <xf numFmtId="3" fontId="12" fillId="0" borderId="23" xfId="2" applyNumberFormat="1" applyFont="1" applyFill="1" applyBorder="1" applyAlignment="1">
      <alignment horizontal="right" vertical="center" indent="1"/>
    </xf>
    <xf numFmtId="168" fontId="48" fillId="8" borderId="33" xfId="1" applyNumberFormat="1" applyFont="1" applyFill="1" applyBorder="1" applyAlignment="1">
      <alignment horizontal="right" wrapText="1"/>
    </xf>
    <xf numFmtId="168" fontId="48" fillId="8" borderId="22" xfId="1" applyNumberFormat="1" applyFont="1" applyFill="1" applyBorder="1" applyAlignment="1">
      <alignment horizontal="right" wrapText="1"/>
    </xf>
    <xf numFmtId="169" fontId="12" fillId="0" borderId="23" xfId="2" applyNumberFormat="1" applyFont="1" applyFill="1" applyBorder="1" applyAlignment="1">
      <alignment horizontal="right" vertical="center" indent="1"/>
    </xf>
    <xf numFmtId="169" fontId="28" fillId="0" borderId="0" xfId="0" applyNumberFormat="1" applyFont="1" applyAlignment="1">
      <alignment horizontal="right" vertical="top" wrapText="1" indent="1"/>
    </xf>
    <xf numFmtId="3" fontId="13" fillId="7" borderId="36" xfId="2" quotePrefix="1" applyNumberFormat="1" applyFont="1" applyFill="1" applyBorder="1" applyAlignment="1">
      <alignment horizontal="center" vertical="center" wrapText="1"/>
    </xf>
    <xf numFmtId="4" fontId="12" fillId="0" borderId="23" xfId="2" applyNumberFormat="1" applyFont="1" applyBorder="1" applyAlignment="1">
      <alignment horizontal="right" vertical="center" indent="1"/>
    </xf>
    <xf numFmtId="0" fontId="39" fillId="0" borderId="15" xfId="0" applyFont="1" applyBorder="1"/>
    <xf numFmtId="3" fontId="42" fillId="10" borderId="37" xfId="5" applyNumberFormat="1" applyFont="1" applyFill="1" applyBorder="1" applyAlignment="1">
      <alignment horizontal="center" wrapText="1"/>
    </xf>
    <xf numFmtId="181" fontId="12" fillId="0" borderId="23" xfId="2" applyNumberFormat="1" applyFont="1" applyBorder="1" applyAlignment="1">
      <alignment horizontal="distributed" vertical="center" indent="1"/>
    </xf>
    <xf numFmtId="174" fontId="12" fillId="0" borderId="23" xfId="2" applyNumberFormat="1" applyFont="1" applyBorder="1" applyAlignment="1">
      <alignment horizontal="distributed" vertical="center" indent="1"/>
    </xf>
    <xf numFmtId="169" fontId="14" fillId="0" borderId="22" xfId="2" applyNumberFormat="1" applyFont="1" applyBorder="1" applyAlignment="1">
      <alignment horizontal="right" vertical="center" indent="1"/>
    </xf>
    <xf numFmtId="3" fontId="13" fillId="7" borderId="38" xfId="2" quotePrefix="1" applyNumberFormat="1" applyFont="1" applyFill="1" applyBorder="1" applyAlignment="1">
      <alignment horizontal="center" vertical="center" wrapText="1"/>
    </xf>
    <xf numFmtId="0" fontId="42" fillId="0" borderId="38" xfId="0" applyFont="1" applyBorder="1" applyAlignment="1">
      <alignment vertical="center" wrapText="1"/>
    </xf>
    <xf numFmtId="0" fontId="42" fillId="0" borderId="39" xfId="0" applyFont="1" applyBorder="1" applyAlignment="1">
      <alignment horizontal="left" vertical="center" wrapText="1" indent="3"/>
    </xf>
    <xf numFmtId="0" fontId="43" fillId="0" borderId="40" xfId="0" applyFont="1" applyBorder="1" applyAlignment="1">
      <alignment horizontal="left" vertical="center" wrapText="1" indent="3"/>
    </xf>
    <xf numFmtId="168" fontId="47" fillId="8" borderId="39" xfId="1" applyNumberFormat="1" applyFont="1" applyFill="1" applyBorder="1" applyAlignment="1">
      <alignment horizontal="left" wrapText="1"/>
    </xf>
    <xf numFmtId="0" fontId="48" fillId="8" borderId="39" xfId="0" applyFont="1" applyFill="1" applyBorder="1" applyAlignment="1">
      <alignment horizontal="left" wrapText="1" indent="3"/>
    </xf>
    <xf numFmtId="0" fontId="48" fillId="8" borderId="41" xfId="0" applyFont="1" applyFill="1" applyBorder="1" applyAlignment="1">
      <alignment horizontal="left" wrapText="1" indent="3"/>
    </xf>
    <xf numFmtId="3" fontId="12" fillId="0" borderId="17" xfId="2" applyNumberFormat="1" applyFont="1" applyBorder="1" applyAlignment="1">
      <alignment horizontal="right" vertical="center" indent="1"/>
    </xf>
    <xf numFmtId="169" fontId="12" fillId="0" borderId="19" xfId="2" applyNumberFormat="1" applyFont="1" applyBorder="1" applyAlignment="1">
      <alignment horizontal="right" vertical="center" indent="1"/>
    </xf>
    <xf numFmtId="169" fontId="14" fillId="0" borderId="32" xfId="2" applyNumberFormat="1" applyFont="1" applyBorder="1" applyAlignment="1">
      <alignment horizontal="right" vertical="center" indent="1"/>
    </xf>
    <xf numFmtId="168" fontId="47" fillId="8" borderId="39" xfId="1" applyNumberFormat="1" applyFont="1" applyFill="1" applyBorder="1" applyAlignment="1">
      <alignment horizontal="right" wrapText="1"/>
    </xf>
    <xf numFmtId="166" fontId="47" fillId="8" borderId="39" xfId="0" applyNumberFormat="1" applyFont="1" applyFill="1" applyBorder="1" applyAlignment="1">
      <alignment horizontal="right" wrapText="1"/>
    </xf>
    <xf numFmtId="166" fontId="48" fillId="8" borderId="41" xfId="0" applyNumberFormat="1" applyFont="1" applyFill="1" applyBorder="1" applyAlignment="1">
      <alignment horizontal="right" wrapText="1"/>
    </xf>
    <xf numFmtId="3" fontId="11" fillId="0" borderId="0" xfId="2" applyNumberFormat="1" applyFont="1" applyBorder="1" applyAlignment="1">
      <alignment vertical="center"/>
    </xf>
    <xf numFmtId="0" fontId="44" fillId="7" borderId="35" xfId="0" applyFont="1" applyFill="1" applyBorder="1" applyAlignment="1">
      <alignment horizontal="center" wrapText="1"/>
    </xf>
    <xf numFmtId="181" fontId="12" fillId="0" borderId="29" xfId="2" applyNumberFormat="1" applyFont="1" applyBorder="1" applyAlignment="1">
      <alignment horizontal="distributed" vertical="center" indent="1"/>
    </xf>
    <xf numFmtId="3" fontId="18" fillId="9" borderId="35" xfId="2" applyNumberFormat="1" applyFont="1" applyFill="1" applyBorder="1" applyAlignment="1">
      <alignment horizontal="right" vertical="center" indent="1"/>
    </xf>
    <xf numFmtId="3" fontId="12" fillId="0" borderId="35" xfId="2" applyNumberFormat="1" applyFont="1" applyBorder="1" applyAlignment="1">
      <alignment horizontal="right" vertical="center" indent="1"/>
    </xf>
    <xf numFmtId="3" fontId="18" fillId="8" borderId="42" xfId="2" applyNumberFormat="1" applyFont="1" applyFill="1" applyBorder="1" applyAlignment="1">
      <alignment horizontal="right" vertical="center" indent="1"/>
    </xf>
    <xf numFmtId="0" fontId="5" fillId="0" borderId="15" xfId="0" applyFont="1" applyBorder="1"/>
    <xf numFmtId="181" fontId="12" fillId="0" borderId="25" xfId="2" applyNumberFormat="1" applyFont="1" applyBorder="1" applyAlignment="1">
      <alignment horizontal="distributed" vertical="center" indent="1"/>
    </xf>
    <xf numFmtId="169" fontId="14" fillId="0" borderId="26" xfId="2" applyNumberFormat="1" applyFont="1" applyBorder="1" applyAlignment="1">
      <alignment horizontal="right" vertical="center" indent="1"/>
    </xf>
    <xf numFmtId="3" fontId="12" fillId="0" borderId="22" xfId="2" applyNumberFormat="1" applyFont="1" applyFill="1" applyBorder="1" applyAlignment="1">
      <alignment horizontal="right" vertical="center" indent="1"/>
    </xf>
    <xf numFmtId="169" fontId="14" fillId="0" borderId="26" xfId="2" applyNumberFormat="1" applyFont="1" applyFill="1" applyBorder="1" applyAlignment="1">
      <alignment horizontal="right" vertical="center" indent="1"/>
    </xf>
    <xf numFmtId="3" fontId="12" fillId="0" borderId="16" xfId="2" applyNumberFormat="1" applyFont="1" applyFill="1" applyBorder="1" applyAlignment="1">
      <alignment horizontal="right" vertical="center" indent="1"/>
    </xf>
    <xf numFmtId="3" fontId="14" fillId="0" borderId="30" xfId="2" applyNumberFormat="1" applyFont="1" applyFill="1" applyBorder="1" applyAlignment="1">
      <alignment horizontal="right" vertical="center" indent="1"/>
    </xf>
    <xf numFmtId="169" fontId="12" fillId="0" borderId="16" xfId="2" applyNumberFormat="1" applyFont="1" applyFill="1" applyBorder="1" applyAlignment="1">
      <alignment horizontal="right" vertical="center" indent="1"/>
    </xf>
    <xf numFmtId="164" fontId="28" fillId="0" borderId="0" xfId="10" applyNumberFormat="1" applyFont="1"/>
    <xf numFmtId="0" fontId="39" fillId="0" borderId="15" xfId="0" applyFont="1" applyBorder="1" applyAlignment="1">
      <alignment vertical="center"/>
    </xf>
    <xf numFmtId="0" fontId="20" fillId="0" borderId="15" xfId="0" applyFont="1" applyBorder="1"/>
    <xf numFmtId="3" fontId="13" fillId="7" borderId="43" xfId="2" quotePrefix="1" applyNumberFormat="1" applyFont="1" applyFill="1" applyBorder="1" applyAlignment="1">
      <alignment horizontal="left" vertical="center" wrapText="1"/>
    </xf>
    <xf numFmtId="0" fontId="13" fillId="7" borderId="9" xfId="2" quotePrefix="1" applyNumberFormat="1" applyFont="1" applyFill="1" applyBorder="1" applyAlignment="1">
      <alignment horizontal="center" vertical="center" wrapText="1"/>
    </xf>
    <xf numFmtId="3" fontId="13" fillId="7" borderId="27" xfId="2" quotePrefix="1" applyNumberFormat="1" applyFont="1" applyFill="1" applyBorder="1" applyAlignment="1">
      <alignment horizontal="center" vertical="center" wrapText="1"/>
    </xf>
    <xf numFmtId="3" fontId="0" fillId="0" borderId="0" xfId="0" applyNumberFormat="1"/>
    <xf numFmtId="4" fontId="18" fillId="8" borderId="21" xfId="2" applyNumberFormat="1" applyFont="1" applyFill="1" applyBorder="1" applyAlignment="1">
      <alignment horizontal="right" vertical="center" indent="1"/>
    </xf>
    <xf numFmtId="168" fontId="18" fillId="8" borderId="21" xfId="1" applyNumberFormat="1" applyFont="1" applyFill="1" applyBorder="1" applyAlignment="1">
      <alignment horizontal="right" vertical="center" indent="1"/>
    </xf>
    <xf numFmtId="3" fontId="13" fillId="7" borderId="28" xfId="2" quotePrefix="1" applyNumberFormat="1" applyFont="1" applyFill="1" applyBorder="1" applyAlignment="1">
      <alignment horizontal="center" vertical="center" wrapText="1"/>
    </xf>
    <xf numFmtId="3" fontId="13" fillId="7" borderId="29" xfId="2" quotePrefix="1" applyNumberFormat="1" applyFont="1" applyFill="1" applyBorder="1" applyAlignment="1">
      <alignment horizontal="center" vertical="center" wrapText="1"/>
    </xf>
    <xf numFmtId="169" fontId="14" fillId="0" borderId="21" xfId="2" applyNumberFormat="1" applyFont="1" applyFill="1" applyBorder="1" applyAlignment="1">
      <alignment horizontal="right" vertical="center" indent="1"/>
    </xf>
    <xf numFmtId="0" fontId="13" fillId="7" borderId="7" xfId="2" quotePrefix="1" applyNumberFormat="1" applyFont="1" applyFill="1" applyBorder="1" applyAlignment="1">
      <alignment horizontal="center" vertical="center" wrapText="1"/>
    </xf>
    <xf numFmtId="174" fontId="12" fillId="0" borderId="25" xfId="2" applyNumberFormat="1" applyFont="1" applyBorder="1" applyAlignment="1">
      <alignment horizontal="distributed" vertical="center" indent="1"/>
    </xf>
    <xf numFmtId="0" fontId="47" fillId="8" borderId="41" xfId="0" applyFont="1" applyFill="1" applyBorder="1" applyAlignment="1">
      <alignment vertical="center" wrapText="1"/>
    </xf>
    <xf numFmtId="3" fontId="12" fillId="0" borderId="19" xfId="2" applyNumberFormat="1" applyFont="1" applyBorder="1" applyAlignment="1">
      <alignment horizontal="right" vertical="center" indent="1"/>
    </xf>
    <xf numFmtId="3" fontId="18" fillId="8" borderId="20" xfId="2" applyNumberFormat="1" applyFont="1" applyFill="1" applyBorder="1" applyAlignment="1">
      <alignment horizontal="right" vertical="center" indent="1"/>
    </xf>
    <xf numFmtId="3" fontId="12" fillId="0" borderId="25" xfId="2" applyNumberFormat="1" applyFont="1" applyBorder="1" applyAlignment="1">
      <alignment horizontal="right" vertical="center" indent="1"/>
    </xf>
    <xf numFmtId="166" fontId="47" fillId="8" borderId="22" xfId="0" applyNumberFormat="1" applyFont="1" applyFill="1" applyBorder="1" applyAlignment="1">
      <alignment horizontal="right" wrapText="1"/>
    </xf>
    <xf numFmtId="3" fontId="14" fillId="0" borderId="31" xfId="2" applyNumberFormat="1" applyFont="1" applyFill="1" applyBorder="1" applyAlignment="1">
      <alignment horizontal="right" vertical="center" indent="1"/>
    </xf>
    <xf numFmtId="169" fontId="12" fillId="0" borderId="22" xfId="2" applyNumberFormat="1" applyFont="1" applyFill="1" applyBorder="1" applyAlignment="1">
      <alignment horizontal="right" vertical="center" indent="1"/>
    </xf>
    <xf numFmtId="181" fontId="12" fillId="0" borderId="23" xfId="2" applyNumberFormat="1" applyFont="1" applyFill="1" applyBorder="1" applyAlignment="1">
      <alignment horizontal="distributed" vertical="center" indent="1"/>
    </xf>
    <xf numFmtId="0" fontId="20" fillId="0" borderId="15" xfId="0" applyFont="1" applyBorder="1" applyAlignment="1">
      <alignment horizontal="center"/>
    </xf>
    <xf numFmtId="181" fontId="12" fillId="0" borderId="16" xfId="2" applyNumberFormat="1" applyFont="1" applyFill="1" applyBorder="1" applyAlignment="1">
      <alignment horizontal="distributed" vertical="center" indent="1"/>
    </xf>
    <xf numFmtId="174" fontId="12" fillId="0" borderId="16" xfId="2" applyNumberFormat="1" applyFont="1" applyFill="1" applyBorder="1" applyAlignment="1">
      <alignment horizontal="distributed" vertical="center" indent="1"/>
    </xf>
    <xf numFmtId="174" fontId="12" fillId="0" borderId="22" xfId="2" applyNumberFormat="1" applyFont="1" applyFill="1" applyBorder="1" applyAlignment="1">
      <alignment horizontal="distributed" vertical="center" indent="1"/>
    </xf>
    <xf numFmtId="174" fontId="12" fillId="0" borderId="23" xfId="2" applyNumberFormat="1" applyFont="1" applyFill="1" applyBorder="1" applyAlignment="1">
      <alignment horizontal="distributed" vertical="center" indent="1"/>
    </xf>
    <xf numFmtId="174" fontId="12" fillId="0" borderId="25" xfId="2" applyNumberFormat="1" applyFont="1" applyFill="1" applyBorder="1" applyAlignment="1">
      <alignment horizontal="distributed" vertical="center" indent="1"/>
    </xf>
    <xf numFmtId="3" fontId="13" fillId="7" borderId="1" xfId="2" quotePrefix="1" applyNumberFormat="1" applyFont="1" applyFill="1" applyBorder="1" applyAlignment="1">
      <alignment vertical="center" wrapText="1"/>
    </xf>
    <xf numFmtId="0" fontId="20" fillId="0" borderId="0" xfId="0" applyFont="1"/>
    <xf numFmtId="3" fontId="11" fillId="0" borderId="0" xfId="2" applyNumberFormat="1" applyFont="1" applyAlignment="1">
      <alignment horizontal="left" vertical="center"/>
    </xf>
    <xf numFmtId="3" fontId="13" fillId="7" borderId="7" xfId="2" quotePrefix="1" applyNumberFormat="1" applyFont="1" applyFill="1" applyBorder="1" applyAlignment="1">
      <alignment horizontal="center" vertical="center" wrapText="1"/>
    </xf>
    <xf numFmtId="3" fontId="13" fillId="7" borderId="13" xfId="2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horizontal="left" vertical="center"/>
    </xf>
    <xf numFmtId="3" fontId="13" fillId="7" borderId="9" xfId="2" quotePrefix="1" applyNumberFormat="1" applyFont="1" applyFill="1" applyBorder="1" applyAlignment="1">
      <alignment horizontal="center" vertical="center" wrapText="1"/>
    </xf>
    <xf numFmtId="3" fontId="13" fillId="7" borderId="43" xfId="2" quotePrefix="1" applyNumberFormat="1" applyFont="1" applyFill="1" applyBorder="1" applyAlignment="1">
      <alignment horizontal="center" vertical="center" wrapText="1"/>
    </xf>
    <xf numFmtId="3" fontId="42" fillId="10" borderId="10" xfId="5" applyNumberFormat="1" applyFont="1" applyFill="1" applyBorder="1" applyAlignment="1">
      <alignment horizontal="center" wrapText="1"/>
    </xf>
    <xf numFmtId="3" fontId="42" fillId="10" borderId="11" xfId="5" applyNumberFormat="1" applyFont="1" applyFill="1" applyBorder="1" applyAlignment="1">
      <alignment horizontal="center" wrapText="1"/>
    </xf>
    <xf numFmtId="3" fontId="12" fillId="0" borderId="25" xfId="2" applyNumberFormat="1" applyFont="1" applyFill="1" applyBorder="1" applyAlignment="1">
      <alignment horizontal="right" vertical="center" indent="1"/>
    </xf>
    <xf numFmtId="4" fontId="12" fillId="0" borderId="19" xfId="2" quotePrefix="1" applyNumberFormat="1" applyFont="1" applyFill="1" applyBorder="1" applyAlignment="1">
      <alignment horizontal="center" vertical="center"/>
    </xf>
    <xf numFmtId="4" fontId="12" fillId="0" borderId="20" xfId="2" quotePrefix="1" applyNumberFormat="1" applyFont="1" applyFill="1" applyBorder="1" applyAlignment="1">
      <alignment horizontal="center" vertical="center"/>
    </xf>
    <xf numFmtId="3" fontId="28" fillId="0" borderId="21" xfId="0" applyNumberFormat="1" applyFont="1" applyBorder="1" applyAlignment="1">
      <alignment horizontal="right" vertical="top" wrapText="1" indent="1"/>
    </xf>
    <xf numFmtId="1" fontId="28" fillId="0" borderId="21" xfId="0" applyNumberFormat="1" applyFont="1" applyBorder="1" applyAlignment="1">
      <alignment horizontal="right" vertical="top" wrapText="1" indent="1"/>
    </xf>
    <xf numFmtId="3" fontId="30" fillId="0" borderId="21" xfId="0" applyNumberFormat="1" applyFont="1" applyBorder="1" applyAlignment="1">
      <alignment horizontal="right" vertical="top" wrapText="1" indent="1"/>
    </xf>
    <xf numFmtId="169" fontId="28" fillId="0" borderId="26" xfId="0" applyNumberFormat="1" applyFont="1" applyBorder="1" applyAlignment="1">
      <alignment horizontal="right" vertical="top" wrapText="1" indent="1"/>
    </xf>
    <xf numFmtId="3" fontId="11" fillId="0" borderId="0" xfId="2" applyNumberFormat="1" applyFont="1" applyFill="1" applyAlignment="1">
      <alignment horizontal="left" vertical="center"/>
    </xf>
    <xf numFmtId="169" fontId="14" fillId="0" borderId="25" xfId="2" applyNumberFormat="1" applyFont="1" applyBorder="1" applyAlignment="1">
      <alignment horizontal="right" vertical="center" indent="1"/>
    </xf>
    <xf numFmtId="169" fontId="12" fillId="0" borderId="31" xfId="2" applyNumberFormat="1" applyFont="1" applyBorder="1" applyAlignment="1">
      <alignment horizontal="right" vertical="center" indent="1"/>
    </xf>
    <xf numFmtId="174" fontId="18" fillId="8" borderId="26" xfId="2" applyNumberFormat="1" applyFont="1" applyFill="1" applyBorder="1" applyAlignment="1">
      <alignment horizontal="right" vertical="center" indent="1"/>
    </xf>
    <xf numFmtId="169" fontId="18" fillId="9" borderId="16" xfId="2" applyNumberFormat="1" applyFont="1" applyFill="1" applyBorder="1" applyAlignment="1">
      <alignment horizontal="right" vertical="center" indent="1"/>
    </xf>
    <xf numFmtId="43" fontId="2" fillId="0" borderId="0" xfId="1" applyFont="1"/>
    <xf numFmtId="168" fontId="2" fillId="0" borderId="0" xfId="1" applyNumberFormat="1" applyFont="1"/>
    <xf numFmtId="43" fontId="12" fillId="0" borderId="23" xfId="1" applyFont="1" applyBorder="1" applyAlignment="1">
      <alignment horizontal="right" vertical="center" indent="1"/>
    </xf>
    <xf numFmtId="43" fontId="12" fillId="0" borderId="16" xfId="1" applyFont="1" applyBorder="1" applyAlignment="1">
      <alignment horizontal="right" vertical="center" indent="1"/>
    </xf>
    <xf numFmtId="43" fontId="18" fillId="8" borderId="21" xfId="1" applyFont="1" applyFill="1" applyBorder="1" applyAlignment="1">
      <alignment horizontal="right" vertical="center" indent="1"/>
    </xf>
    <xf numFmtId="168" fontId="13" fillId="7" borderId="27" xfId="1" quotePrefix="1" applyNumberFormat="1" applyFont="1" applyFill="1" applyBorder="1" applyAlignment="1">
      <alignment horizontal="center" vertical="center" wrapText="1"/>
    </xf>
    <xf numFmtId="168" fontId="12" fillId="0" borderId="23" xfId="1" applyNumberFormat="1" applyFont="1" applyBorder="1" applyAlignment="1">
      <alignment horizontal="right" vertical="center" indent="1"/>
    </xf>
    <xf numFmtId="168" fontId="12" fillId="0" borderId="16" xfId="1" applyNumberFormat="1" applyFont="1" applyBorder="1" applyAlignment="1">
      <alignment horizontal="right" vertical="center" indent="1"/>
    </xf>
    <xf numFmtId="1" fontId="4" fillId="0" borderId="0" xfId="0" applyNumberFormat="1" applyFont="1"/>
    <xf numFmtId="169" fontId="14" fillId="0" borderId="31" xfId="2" applyNumberFormat="1" applyFont="1" applyFill="1" applyBorder="1" applyAlignment="1">
      <alignment horizontal="right" vertical="center" indent="1"/>
    </xf>
    <xf numFmtId="3" fontId="13" fillId="7" borderId="45" xfId="2" quotePrefix="1" applyNumberFormat="1" applyFont="1" applyFill="1" applyBorder="1" applyAlignment="1">
      <alignment horizontal="center" vertical="center" wrapText="1"/>
    </xf>
    <xf numFmtId="3" fontId="13" fillId="7" borderId="46" xfId="2" quotePrefix="1" applyNumberFormat="1" applyFont="1" applyFill="1" applyBorder="1" applyAlignment="1">
      <alignment horizontal="center" vertical="center" wrapText="1"/>
    </xf>
    <xf numFmtId="3" fontId="13" fillId="7" borderId="38" xfId="2" applyNumberFormat="1" applyFont="1" applyFill="1" applyBorder="1" applyAlignment="1">
      <alignment horizontal="center" vertical="center" wrapText="1"/>
    </xf>
    <xf numFmtId="3" fontId="13" fillId="7" borderId="24" xfId="2" applyNumberFormat="1" applyFont="1" applyFill="1" applyBorder="1" applyAlignment="1">
      <alignment horizontal="center" vertical="center" wrapText="1"/>
    </xf>
    <xf numFmtId="3" fontId="13" fillId="7" borderId="19" xfId="2" applyNumberFormat="1" applyFont="1" applyFill="1" applyBorder="1" applyAlignment="1">
      <alignment horizontal="center" vertical="center" wrapText="1"/>
    </xf>
    <xf numFmtId="3" fontId="13" fillId="7" borderId="47" xfId="2" applyNumberFormat="1" applyFont="1" applyFill="1" applyBorder="1" applyAlignment="1">
      <alignment horizontal="center" vertical="center" wrapText="1"/>
    </xf>
    <xf numFmtId="3" fontId="13" fillId="7" borderId="48" xfId="2" applyNumberFormat="1" applyFont="1" applyFill="1" applyBorder="1" applyAlignment="1">
      <alignment horizontal="center" vertical="center" wrapText="1"/>
    </xf>
    <xf numFmtId="3" fontId="13" fillId="7" borderId="49" xfId="2" applyNumberFormat="1" applyFont="1" applyFill="1" applyBorder="1" applyAlignment="1">
      <alignment horizontal="center" vertical="center" wrapText="1"/>
    </xf>
    <xf numFmtId="3" fontId="11" fillId="0" borderId="0" xfId="2" applyNumberFormat="1" applyFont="1" applyBorder="1" applyAlignment="1">
      <alignment horizontal="right" vertical="center"/>
    </xf>
    <xf numFmtId="3" fontId="13" fillId="7" borderId="50" xfId="2" applyNumberFormat="1" applyFont="1" applyFill="1" applyBorder="1" applyAlignment="1">
      <alignment horizontal="center" vertical="center" wrapText="1"/>
    </xf>
    <xf numFmtId="3" fontId="13" fillId="7" borderId="17" xfId="2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right"/>
    </xf>
    <xf numFmtId="0" fontId="39" fillId="0" borderId="15" xfId="0" applyFont="1" applyBorder="1" applyAlignment="1">
      <alignment horizontal="right"/>
    </xf>
    <xf numFmtId="3" fontId="13" fillId="7" borderId="45" xfId="2" quotePrefix="1" applyNumberFormat="1" applyFont="1" applyFill="1" applyBorder="1" applyAlignment="1">
      <alignment horizontal="center" vertical="center" wrapText="1"/>
    </xf>
    <xf numFmtId="3" fontId="13" fillId="7" borderId="7" xfId="2" quotePrefix="1" applyNumberFormat="1" applyFont="1" applyFill="1" applyBorder="1" applyAlignment="1">
      <alignment horizontal="center" vertical="center" wrapText="1"/>
    </xf>
    <xf numFmtId="3" fontId="13" fillId="7" borderId="9" xfId="2" quotePrefix="1" applyNumberFormat="1" applyFont="1" applyFill="1" applyBorder="1" applyAlignment="1">
      <alignment horizontal="center" vertical="center" wrapText="1"/>
    </xf>
    <xf numFmtId="3" fontId="13" fillId="7" borderId="46" xfId="2" quotePrefix="1" applyNumberFormat="1" applyFont="1" applyFill="1" applyBorder="1" applyAlignment="1">
      <alignment horizontal="center" vertical="center" wrapText="1"/>
    </xf>
    <xf numFmtId="3" fontId="13" fillId="7" borderId="50" xfId="2" applyNumberFormat="1" applyFont="1" applyFill="1" applyBorder="1" applyAlignment="1">
      <alignment horizontal="center" vertical="center" wrapText="1"/>
    </xf>
    <xf numFmtId="3" fontId="13" fillId="7" borderId="17" xfId="2" applyNumberFormat="1" applyFont="1" applyFill="1" applyBorder="1" applyAlignment="1">
      <alignment horizontal="center" vertical="center" wrapText="1"/>
    </xf>
    <xf numFmtId="0" fontId="39" fillId="0" borderId="15" xfId="0" applyFont="1" applyBorder="1" applyAlignment="1">
      <alignment horizontal="right" vertical="center"/>
    </xf>
    <xf numFmtId="0" fontId="29" fillId="3" borderId="4" xfId="5" applyFont="1" applyFill="1" applyBorder="1" applyAlignment="1">
      <alignment horizontal="center" vertical="center" wrapText="1"/>
    </xf>
    <xf numFmtId="0" fontId="29" fillId="3" borderId="5" xfId="5" applyFont="1" applyFill="1" applyBorder="1" applyAlignment="1">
      <alignment horizontal="center" vertical="center" wrapText="1"/>
    </xf>
    <xf numFmtId="0" fontId="29" fillId="3" borderId="12" xfId="5" applyFont="1" applyFill="1" applyBorder="1" applyAlignment="1">
      <alignment horizontal="center" vertical="center" wrapText="1"/>
    </xf>
    <xf numFmtId="0" fontId="29" fillId="3" borderId="3" xfId="5" applyFont="1" applyFill="1" applyBorder="1" applyAlignment="1">
      <alignment horizontal="center" vertical="center" wrapText="1"/>
    </xf>
    <xf numFmtId="0" fontId="29" fillId="3" borderId="6" xfId="5" applyFont="1" applyFill="1" applyBorder="1" applyAlignment="1">
      <alignment horizontal="center" vertical="center" wrapText="1"/>
    </xf>
    <xf numFmtId="3" fontId="13" fillId="7" borderId="0" xfId="2" quotePrefix="1" applyNumberFormat="1" applyFont="1" applyFill="1" applyBorder="1" applyAlignment="1">
      <alignment horizontal="center" vertical="center" wrapText="1"/>
    </xf>
    <xf numFmtId="168" fontId="13" fillId="7" borderId="45" xfId="1" quotePrefix="1" applyNumberFormat="1" applyFont="1" applyFill="1" applyBorder="1" applyAlignment="1">
      <alignment horizontal="center" vertical="center" wrapText="1"/>
    </xf>
    <xf numFmtId="168" fontId="13" fillId="7" borderId="7" xfId="1" quotePrefix="1" applyNumberFormat="1" applyFont="1" applyFill="1" applyBorder="1" applyAlignment="1">
      <alignment horizontal="center" vertical="center" wrapText="1"/>
    </xf>
    <xf numFmtId="168" fontId="13" fillId="7" borderId="46" xfId="1" quotePrefix="1" applyNumberFormat="1" applyFont="1" applyFill="1" applyBorder="1" applyAlignment="1">
      <alignment horizontal="center" vertical="center" wrapText="1"/>
    </xf>
    <xf numFmtId="3" fontId="13" fillId="7" borderId="18" xfId="2" quotePrefix="1" applyNumberFormat="1" applyFont="1" applyFill="1" applyBorder="1" applyAlignment="1">
      <alignment horizontal="center" vertical="center" wrapText="1"/>
    </xf>
    <xf numFmtId="0" fontId="13" fillId="7" borderId="18" xfId="2" quotePrefix="1" applyNumberFormat="1" applyFont="1" applyFill="1" applyBorder="1" applyAlignment="1">
      <alignment horizontal="center" vertical="center" wrapText="1"/>
    </xf>
    <xf numFmtId="0" fontId="13" fillId="7" borderId="36" xfId="2" quotePrefix="1" applyNumberFormat="1" applyFont="1" applyFill="1" applyBorder="1" applyAlignment="1">
      <alignment horizontal="center" vertical="center" wrapText="1"/>
    </xf>
    <xf numFmtId="0" fontId="13" fillId="7" borderId="45" xfId="2" quotePrefix="1" applyNumberFormat="1" applyFont="1" applyFill="1" applyBorder="1" applyAlignment="1">
      <alignment horizontal="center" vertical="center" wrapText="1"/>
    </xf>
    <xf numFmtId="0" fontId="13" fillId="7" borderId="36" xfId="1" quotePrefix="1" applyNumberFormat="1" applyFont="1" applyFill="1" applyBorder="1" applyAlignment="1">
      <alignment horizontal="center" vertical="center" wrapText="1"/>
    </xf>
    <xf numFmtId="3" fontId="13" fillId="7" borderId="13" xfId="2" quotePrefix="1" applyNumberFormat="1" applyFont="1" applyFill="1" applyBorder="1" applyAlignment="1">
      <alignment horizontal="center" vertical="center" wrapText="1"/>
    </xf>
    <xf numFmtId="3" fontId="13" fillId="7" borderId="1" xfId="2" quotePrefix="1" applyNumberFormat="1" applyFont="1" applyFill="1" applyBorder="1" applyAlignment="1">
      <alignment horizontal="center" vertical="center" wrapText="1"/>
    </xf>
    <xf numFmtId="3" fontId="13" fillId="7" borderId="10" xfId="2" quotePrefix="1" applyNumberFormat="1" applyFont="1" applyFill="1" applyBorder="1" applyAlignment="1">
      <alignment horizontal="center" vertical="center" wrapText="1"/>
    </xf>
    <xf numFmtId="0" fontId="13" fillId="7" borderId="13" xfId="2" quotePrefix="1" applyNumberFormat="1" applyFont="1" applyFill="1" applyBorder="1" applyAlignment="1">
      <alignment horizontal="center" vertical="center" wrapText="1"/>
    </xf>
    <xf numFmtId="3" fontId="16" fillId="9" borderId="1" xfId="2" quotePrefix="1" applyNumberFormat="1" applyFont="1" applyFill="1" applyBorder="1" applyAlignment="1">
      <alignment horizontal="center" vertical="center" wrapText="1"/>
    </xf>
    <xf numFmtId="3" fontId="16" fillId="9" borderId="0" xfId="2" quotePrefix="1" applyNumberFormat="1" applyFont="1" applyFill="1" applyBorder="1" applyAlignment="1">
      <alignment horizontal="center" vertical="center" wrapText="1"/>
    </xf>
    <xf numFmtId="3" fontId="16" fillId="9" borderId="10" xfId="2" quotePrefix="1" applyNumberFormat="1" applyFont="1" applyFill="1" applyBorder="1" applyAlignment="1">
      <alignment horizontal="center" vertical="center" wrapText="1"/>
    </xf>
    <xf numFmtId="3" fontId="13" fillId="7" borderId="27" xfId="2" quotePrefix="1" applyNumberFormat="1" applyFont="1" applyFill="1" applyBorder="1" applyAlignment="1">
      <alignment horizontal="center" vertical="center" wrapText="1"/>
    </xf>
    <xf numFmtId="3" fontId="13" fillId="7" borderId="28" xfId="2" quotePrefix="1" applyNumberFormat="1" applyFont="1" applyFill="1" applyBorder="1" applyAlignment="1">
      <alignment horizontal="center" vertical="center" wrapText="1"/>
    </xf>
    <xf numFmtId="3" fontId="13" fillId="7" borderId="43" xfId="2" quotePrefix="1" applyNumberFormat="1" applyFont="1" applyFill="1" applyBorder="1" applyAlignment="1">
      <alignment horizontal="center" vertical="center" wrapText="1"/>
    </xf>
    <xf numFmtId="3" fontId="13" fillId="7" borderId="33" xfId="2" quotePrefix="1" applyNumberFormat="1" applyFont="1" applyFill="1" applyBorder="1" applyAlignment="1">
      <alignment horizontal="center" vertical="center" wrapText="1"/>
    </xf>
    <xf numFmtId="3" fontId="13" fillId="7" borderId="51" xfId="2" quotePrefix="1" applyNumberFormat="1" applyFont="1" applyFill="1" applyBorder="1" applyAlignment="1">
      <alignment horizontal="center" vertical="center" wrapText="1"/>
    </xf>
    <xf numFmtId="3" fontId="13" fillId="7" borderId="44" xfId="2" quotePrefix="1" applyNumberFormat="1" applyFont="1" applyFill="1" applyBorder="1" applyAlignment="1">
      <alignment horizontal="center" vertical="center" wrapText="1"/>
    </xf>
    <xf numFmtId="43" fontId="13" fillId="7" borderId="29" xfId="1" quotePrefix="1" applyFont="1" applyFill="1" applyBorder="1" applyAlignment="1">
      <alignment horizontal="center" vertical="center" wrapText="1"/>
    </xf>
    <xf numFmtId="168" fontId="13" fillId="7" borderId="28" xfId="1" quotePrefix="1" applyNumberFormat="1" applyFont="1" applyFill="1" applyBorder="1" applyAlignment="1">
      <alignment horizontal="center" vertical="center" wrapText="1"/>
    </xf>
    <xf numFmtId="168" fontId="13" fillId="7" borderId="29" xfId="1" quotePrefix="1" applyNumberFormat="1" applyFont="1" applyFill="1" applyBorder="1" applyAlignment="1">
      <alignment horizontal="center" vertical="center" wrapText="1"/>
    </xf>
  </cellXfs>
  <cellStyles count="54">
    <cellStyle name="20% - Colore 1" xfId="30" builtinId="30" customBuiltin="1"/>
    <cellStyle name="20% - Colore 2" xfId="34" builtinId="34" customBuiltin="1"/>
    <cellStyle name="20% - Colore 3" xfId="38" builtinId="38" customBuiltin="1"/>
    <cellStyle name="20% - Colore 4" xfId="42" builtinId="42" customBuiltin="1"/>
    <cellStyle name="20% - Colore 5" xfId="46" builtinId="46" customBuiltin="1"/>
    <cellStyle name="20% - Colore 6" xfId="50" builtinId="50" customBuiltin="1"/>
    <cellStyle name="40% - Colore 1" xfId="31" builtinId="31" customBuiltin="1"/>
    <cellStyle name="40% - Colore 2" xfId="35" builtinId="35" customBuiltin="1"/>
    <cellStyle name="40% - Colore 3" xfId="39" builtinId="39" customBuiltin="1"/>
    <cellStyle name="40% - Colore 4" xfId="43" builtinId="43" customBuiltin="1"/>
    <cellStyle name="40% - Colore 5" xfId="47" builtinId="47" customBuiltin="1"/>
    <cellStyle name="40% - Colore 6" xfId="51" builtinId="51" customBuiltin="1"/>
    <cellStyle name="60% - Colore 1" xfId="32" builtinId="32" customBuiltin="1"/>
    <cellStyle name="60% - Colore 2" xfId="36" builtinId="36" customBuiltin="1"/>
    <cellStyle name="60% - Colore 3" xfId="40" builtinId="40" customBuiltin="1"/>
    <cellStyle name="60% - Colore 4" xfId="44" builtinId="44" customBuiltin="1"/>
    <cellStyle name="60% - Colore 5" xfId="48" builtinId="48" customBuiltin="1"/>
    <cellStyle name="60% - Colore 6" xfId="52" builtinId="52" customBuiltin="1"/>
    <cellStyle name="Calcolo" xfId="22" builtinId="22" customBuiltin="1"/>
    <cellStyle name="Cella collegata" xfId="23" builtinId="24" customBuiltin="1"/>
    <cellStyle name="Cella da controllare" xfId="24" builtinId="23" customBuiltin="1"/>
    <cellStyle name="Colore 1" xfId="29" builtinId="29" customBuiltin="1"/>
    <cellStyle name="Colore 2" xfId="33" builtinId="33" customBuiltin="1"/>
    <cellStyle name="Colore 3" xfId="37" builtinId="37" customBuiltin="1"/>
    <cellStyle name="Colore 4" xfId="41" builtinId="41" customBuiltin="1"/>
    <cellStyle name="Colore 5" xfId="45" builtinId="45" customBuiltin="1"/>
    <cellStyle name="Colore 6" xfId="49" builtinId="49" customBuiltin="1"/>
    <cellStyle name="Input" xfId="20" builtinId="20" customBuiltin="1"/>
    <cellStyle name="Migliaia" xfId="1" builtinId="3"/>
    <cellStyle name="Migliaia 2" xfId="2" xr:uid="{00000000-0005-0000-0000-000001000000}"/>
    <cellStyle name="Migliaia 3" xfId="3" xr:uid="{00000000-0005-0000-0000-000002000000}"/>
    <cellStyle name="Migliaia 4" xfId="4" xr:uid="{00000000-0005-0000-0000-000003000000}"/>
    <cellStyle name="Neutrale" xfId="19" builtinId="28" customBuiltin="1"/>
    <cellStyle name="Normale" xfId="0" builtinId="0"/>
    <cellStyle name="Normale 2" xfId="5" xr:uid="{00000000-0005-0000-0000-000005000000}"/>
    <cellStyle name="Normale 3" xfId="6" xr:uid="{00000000-0005-0000-0000-000006000000}"/>
    <cellStyle name="Normale 4" xfId="7" xr:uid="{00000000-0005-0000-0000-000007000000}"/>
    <cellStyle name="Normale 5" xfId="8" xr:uid="{00000000-0005-0000-0000-000008000000}"/>
    <cellStyle name="Normale 6" xfId="9" xr:uid="{00000000-0005-0000-0000-000009000000}"/>
    <cellStyle name="Normale 7" xfId="53" xr:uid="{45F5E1E5-0B39-4208-93FA-B4A7A040D40B}"/>
    <cellStyle name="Nota" xfId="26" builtinId="10" customBuiltin="1"/>
    <cellStyle name="Output" xfId="21" builtinId="21" customBuiltin="1"/>
    <cellStyle name="Percentuale" xfId="10" builtinId="5"/>
    <cellStyle name="Percentuale 2" xfId="11" xr:uid="{00000000-0005-0000-0000-00000B000000}"/>
    <cellStyle name="Testo avviso" xfId="25" builtinId="11" customBuiltin="1"/>
    <cellStyle name="Testo descrittivo" xfId="27" builtinId="53" customBuiltin="1"/>
    <cellStyle name="Titolo" xfId="12" builtinId="15" customBuiltin="1"/>
    <cellStyle name="Titolo 1" xfId="13" builtinId="16" customBuiltin="1"/>
    <cellStyle name="Titolo 2" xfId="14" builtinId="17" customBuiltin="1"/>
    <cellStyle name="Titolo 3" xfId="15" builtinId="18" customBuiltin="1"/>
    <cellStyle name="Titolo 4" xfId="16" builtinId="19" customBuiltin="1"/>
    <cellStyle name="Totale" xfId="28" builtinId="25" customBuiltin="1"/>
    <cellStyle name="Valore non valido" xfId="18" builtinId="27" customBuiltin="1"/>
    <cellStyle name="Valore valido" xfId="1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Y13"/>
  <sheetViews>
    <sheetView tabSelected="1" zoomScaleNormal="100" workbookViewId="0"/>
  </sheetViews>
  <sheetFormatPr defaultColWidth="9.140625" defaultRowHeight="12" x14ac:dyDescent="0.2"/>
  <cols>
    <col min="1" max="1" width="25.42578125" style="133" customWidth="1"/>
    <col min="2" max="7" width="12.42578125" style="133" customWidth="1"/>
    <col min="8" max="8" width="12.42578125" style="134" customWidth="1"/>
    <col min="9" max="16" width="12.42578125" style="133" customWidth="1"/>
    <col min="17" max="17" width="11.85546875" style="133" customWidth="1"/>
    <col min="18" max="18" width="12.140625" style="133" customWidth="1"/>
    <col min="19" max="20" width="11.85546875" style="133" customWidth="1"/>
    <col min="21" max="21" width="13.5703125" style="133" bestFit="1" customWidth="1"/>
    <col min="22" max="23" width="11.85546875" style="133" customWidth="1"/>
    <col min="24" max="24" width="12.85546875" style="133" bestFit="1" customWidth="1"/>
    <col min="25" max="25" width="11.85546875" style="133" customWidth="1"/>
    <col min="26" max="16384" width="9.140625" style="133"/>
  </cols>
  <sheetData>
    <row r="1" spans="1:25" ht="30" customHeight="1" x14ac:dyDescent="0.2">
      <c r="A1" s="266" t="s">
        <v>131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</row>
    <row r="2" spans="1:25" ht="15" customHeight="1" x14ac:dyDescent="0.2">
      <c r="A2" s="132"/>
      <c r="M2" s="204"/>
      <c r="O2" s="204"/>
      <c r="U2" s="204"/>
      <c r="X2" s="308" t="s">
        <v>0</v>
      </c>
      <c r="Y2" s="308"/>
    </row>
    <row r="3" spans="1:25" ht="30" customHeight="1" x14ac:dyDescent="0.2">
      <c r="A3" s="299" t="s">
        <v>1</v>
      </c>
      <c r="B3" s="326">
        <v>2001</v>
      </c>
      <c r="C3" s="326">
        <v>2002</v>
      </c>
      <c r="D3" s="326">
        <v>2003</v>
      </c>
      <c r="E3" s="326">
        <v>2004</v>
      </c>
      <c r="F3" s="326">
        <v>2005</v>
      </c>
      <c r="G3" s="326">
        <v>2006</v>
      </c>
      <c r="H3" s="326">
        <v>2007</v>
      </c>
      <c r="I3" s="326">
        <v>2008</v>
      </c>
      <c r="J3" s="326">
        <v>2009</v>
      </c>
      <c r="K3" s="326">
        <v>2010</v>
      </c>
      <c r="L3" s="326">
        <v>2011</v>
      </c>
      <c r="M3" s="326">
        <v>2012</v>
      </c>
      <c r="N3" s="326">
        <v>2013</v>
      </c>
      <c r="O3" s="326">
        <v>2014</v>
      </c>
      <c r="P3" s="326">
        <v>2015</v>
      </c>
      <c r="Q3" s="326">
        <v>2016</v>
      </c>
      <c r="R3" s="326">
        <v>2017</v>
      </c>
      <c r="S3" s="326">
        <v>2018</v>
      </c>
      <c r="T3" s="326">
        <v>2019</v>
      </c>
      <c r="U3" s="326">
        <v>2020</v>
      </c>
      <c r="V3" s="326">
        <v>2021</v>
      </c>
      <c r="W3" s="326">
        <v>2022</v>
      </c>
      <c r="X3" s="326">
        <v>2023</v>
      </c>
      <c r="Y3" s="327">
        <v>2024</v>
      </c>
    </row>
    <row r="4" spans="1:25" ht="15" customHeight="1" x14ac:dyDescent="0.2">
      <c r="A4" s="145" t="s">
        <v>25</v>
      </c>
      <c r="B4" s="152">
        <v>2574.3000000000002</v>
      </c>
      <c r="C4" s="152">
        <v>2621.768</v>
      </c>
      <c r="D4" s="152">
        <v>2515.4050000000002</v>
      </c>
      <c r="E4" s="152">
        <v>1497.675</v>
      </c>
      <c r="F4" s="152">
        <v>1657.442</v>
      </c>
      <c r="G4" s="152">
        <v>3622.3809999999999</v>
      </c>
      <c r="H4" s="152">
        <v>1569.2750000000001</v>
      </c>
      <c r="I4" s="152">
        <v>4143.4160000000002</v>
      </c>
      <c r="J4" s="152">
        <v>952.44799999999998</v>
      </c>
      <c r="K4" s="152">
        <v>2381.67</v>
      </c>
      <c r="L4" s="152">
        <v>1964.0309999999999</v>
      </c>
      <c r="M4" s="152">
        <v>445.52800000000002</v>
      </c>
      <c r="N4" s="152">
        <v>460.97</v>
      </c>
      <c r="O4" s="152">
        <v>221.98</v>
      </c>
      <c r="P4" s="152">
        <v>1603.691</v>
      </c>
      <c r="Q4" s="152">
        <v>2302.73</v>
      </c>
      <c r="R4" s="152">
        <v>1268.2139999999999</v>
      </c>
      <c r="S4" s="152">
        <v>1189.24</v>
      </c>
      <c r="T4" s="152">
        <v>1146.018</v>
      </c>
      <c r="U4" s="152">
        <v>331.548</v>
      </c>
      <c r="V4" s="152">
        <v>709.221</v>
      </c>
      <c r="W4" s="152">
        <v>150.20400000000001</v>
      </c>
      <c r="X4" s="152">
        <v>138.495</v>
      </c>
      <c r="Y4" s="272"/>
    </row>
    <row r="5" spans="1:25" ht="15" customHeight="1" x14ac:dyDescent="0.2">
      <c r="A5" s="142" t="s">
        <v>26</v>
      </c>
      <c r="B5" s="139">
        <v>921</v>
      </c>
      <c r="C5" s="139">
        <v>47.467999999999847</v>
      </c>
      <c r="D5" s="139">
        <v>-106.36299999999983</v>
      </c>
      <c r="E5" s="139">
        <v>-1017.7300000000002</v>
      </c>
      <c r="F5" s="139">
        <v>159.76700000000005</v>
      </c>
      <c r="G5" s="139">
        <v>1964.9389999999999</v>
      </c>
      <c r="H5" s="139">
        <v>-2053.1059999999998</v>
      </c>
      <c r="I5" s="139">
        <v>2574.1410000000001</v>
      </c>
      <c r="J5" s="139">
        <v>-3190.9680000000003</v>
      </c>
      <c r="K5" s="139">
        <v>1429.2220000000002</v>
      </c>
      <c r="L5" s="139">
        <v>-417.63900000000012</v>
      </c>
      <c r="M5" s="139">
        <v>-1518.5029999999999</v>
      </c>
      <c r="N5" s="139">
        <v>15.442000000000007</v>
      </c>
      <c r="O5" s="139">
        <v>-238.99000000000004</v>
      </c>
      <c r="P5" s="139">
        <v>1381.711</v>
      </c>
      <c r="Q5" s="139">
        <v>699.03899999999999</v>
      </c>
      <c r="R5" s="139">
        <v>-1034.5160000000001</v>
      </c>
      <c r="S5" s="139">
        <v>-78.973999999999933</v>
      </c>
      <c r="T5" s="139">
        <v>-43.22199999999998</v>
      </c>
      <c r="U5" s="139">
        <v>-814.47</v>
      </c>
      <c r="V5" s="139">
        <v>377.673</v>
      </c>
      <c r="W5" s="139">
        <v>-559.01700000000005</v>
      </c>
      <c r="X5" s="139">
        <v>-11.709000000000003</v>
      </c>
      <c r="Y5" s="272"/>
    </row>
    <row r="6" spans="1:25" ht="15" customHeight="1" x14ac:dyDescent="0.2">
      <c r="A6" s="144" t="s">
        <v>27</v>
      </c>
      <c r="B6" s="147">
        <v>55.7</v>
      </c>
      <c r="C6" s="147">
        <v>1.843918735190142</v>
      </c>
      <c r="D6" s="147">
        <v>-4.0569188425520375</v>
      </c>
      <c r="E6" s="147">
        <v>-40.459886181350527</v>
      </c>
      <c r="F6" s="147">
        <v>10.667668219072901</v>
      </c>
      <c r="G6" s="147">
        <v>118.55250440136062</v>
      </c>
      <c r="H6" s="147">
        <v>-56.678356031571496</v>
      </c>
      <c r="I6" s="147">
        <v>164.03377355785315</v>
      </c>
      <c r="J6" s="147">
        <v>-77.012976732242194</v>
      </c>
      <c r="K6" s="147">
        <v>150.05774593468621</v>
      </c>
      <c r="L6" s="147">
        <v>-17.535552784390784</v>
      </c>
      <c r="M6" s="147">
        <v>-77.315633001719419</v>
      </c>
      <c r="N6" s="147">
        <v>3.4659998922626611</v>
      </c>
      <c r="O6" s="147">
        <v>-51.845022452654192</v>
      </c>
      <c r="P6" s="147">
        <v>622.44841877646638</v>
      </c>
      <c r="Q6" s="147">
        <v>43.589382243836241</v>
      </c>
      <c r="R6" s="147">
        <v>-44.925631750140049</v>
      </c>
      <c r="S6" s="147">
        <v>-6.2271824786668484</v>
      </c>
      <c r="T6" s="147">
        <v>-3.634421983787961</v>
      </c>
      <c r="U6" s="147">
        <v>-71.069564352392376</v>
      </c>
      <c r="V6" s="147">
        <v>113.9120127402367</v>
      </c>
      <c r="W6" s="147">
        <v>-78.821270097755146</v>
      </c>
      <c r="X6" s="147">
        <v>-7.7953982583686248</v>
      </c>
      <c r="Y6" s="205"/>
    </row>
    <row r="7" spans="1:25" ht="15" customHeight="1" x14ac:dyDescent="0.2">
      <c r="A7" s="145" t="s">
        <v>28</v>
      </c>
      <c r="B7" s="149">
        <v>4062</v>
      </c>
      <c r="C7" s="149">
        <v>6522.3959999999997</v>
      </c>
      <c r="D7" s="149">
        <v>7898.11</v>
      </c>
      <c r="E7" s="149">
        <v>9503.5730000000003</v>
      </c>
      <c r="F7" s="149">
        <v>10758.38</v>
      </c>
      <c r="G7" s="149">
        <v>11692.215</v>
      </c>
      <c r="H7" s="149">
        <v>14081.002</v>
      </c>
      <c r="I7" s="149">
        <v>14648.837</v>
      </c>
      <c r="J7" s="149">
        <v>15577.777</v>
      </c>
      <c r="K7" s="149">
        <v>15678.757</v>
      </c>
      <c r="L7" s="149">
        <v>17119.507000000001</v>
      </c>
      <c r="M7" s="149">
        <v>17438.228999999999</v>
      </c>
      <c r="N7" s="149">
        <v>16528.142</v>
      </c>
      <c r="O7" s="149">
        <v>15190.064</v>
      </c>
      <c r="P7" s="149">
        <v>14431.57</v>
      </c>
      <c r="Q7" s="152">
        <v>14034.509</v>
      </c>
      <c r="R7" s="152">
        <v>14781.405000000001</v>
      </c>
      <c r="S7" s="152">
        <v>15112.701999999999</v>
      </c>
      <c r="T7" s="152">
        <v>16055.583000000001</v>
      </c>
      <c r="U7" s="152">
        <v>16159.543</v>
      </c>
      <c r="V7" s="197">
        <v>18692.013999999999</v>
      </c>
      <c r="W7" s="197">
        <v>23532.952000000001</v>
      </c>
      <c r="X7" s="197">
        <v>25287.43</v>
      </c>
      <c r="Y7" s="274">
        <v>24522.339</v>
      </c>
    </row>
    <row r="8" spans="1:25" ht="15" customHeight="1" x14ac:dyDescent="0.2">
      <c r="A8" s="142" t="s">
        <v>26</v>
      </c>
      <c r="B8" s="233">
        <v>-365</v>
      </c>
      <c r="C8" s="233">
        <v>2460.3959999999997</v>
      </c>
      <c r="D8" s="233">
        <v>1375.7139999999999</v>
      </c>
      <c r="E8" s="233">
        <v>1605.4630000000006</v>
      </c>
      <c r="F8" s="233">
        <v>1254.8069999999989</v>
      </c>
      <c r="G8" s="233">
        <v>933.83500000000095</v>
      </c>
      <c r="H8" s="233">
        <v>2388.7870000000003</v>
      </c>
      <c r="I8" s="233">
        <v>567.83499999999913</v>
      </c>
      <c r="J8" s="233">
        <v>928.94000000000051</v>
      </c>
      <c r="K8" s="233">
        <v>100.97999999999956</v>
      </c>
      <c r="L8" s="233">
        <v>1440.7500000000018</v>
      </c>
      <c r="M8" s="233">
        <v>318.72199999999793</v>
      </c>
      <c r="N8" s="233">
        <v>-910.08699999999953</v>
      </c>
      <c r="O8" s="233">
        <v>-1338.0779999999995</v>
      </c>
      <c r="P8" s="233">
        <v>-758.4940000000006</v>
      </c>
      <c r="Q8" s="139">
        <v>-397.06099999999969</v>
      </c>
      <c r="R8" s="139">
        <v>746.89600000000064</v>
      </c>
      <c r="S8" s="139">
        <v>331.29699999999866</v>
      </c>
      <c r="T8" s="139">
        <v>942.88100000000122</v>
      </c>
      <c r="U8" s="139">
        <v>103.95999999999913</v>
      </c>
      <c r="V8" s="233">
        <v>2532.4709999999995</v>
      </c>
      <c r="W8" s="233">
        <v>4840.9380000000019</v>
      </c>
      <c r="X8" s="233">
        <v>1754.4779999999992</v>
      </c>
      <c r="Y8" s="231">
        <v>-765.09100000000035</v>
      </c>
    </row>
    <row r="9" spans="1:25" ht="15" customHeight="1" x14ac:dyDescent="0.2">
      <c r="A9" s="144" t="s">
        <v>27</v>
      </c>
      <c r="B9" s="247">
        <v>-8.2448610797379747</v>
      </c>
      <c r="C9" s="247">
        <v>60.571048744460839</v>
      </c>
      <c r="D9" s="247">
        <v>21.09215693128721</v>
      </c>
      <c r="E9" s="247">
        <v>20.327179540421714</v>
      </c>
      <c r="F9" s="247">
        <v>13.203528820160582</v>
      </c>
      <c r="G9" s="247">
        <v>8.6800707913273314</v>
      </c>
      <c r="H9" s="247">
        <v>20.430577097667136</v>
      </c>
      <c r="I9" s="247">
        <v>4.0326320527473758</v>
      </c>
      <c r="J9" s="247">
        <v>6.3413907875417008</v>
      </c>
      <c r="K9" s="247">
        <v>0.6482311307961286</v>
      </c>
      <c r="L9" s="247">
        <v>9.1891850865473792</v>
      </c>
      <c r="M9" s="247">
        <v>1.8617475374728798</v>
      </c>
      <c r="N9" s="247">
        <v>-5.2189187330892395</v>
      </c>
      <c r="O9" s="247">
        <v>-8.0957557116825285</v>
      </c>
      <c r="P9" s="247">
        <v>-4.993356183357756</v>
      </c>
      <c r="Q9" s="147">
        <v>-2.7513361332135</v>
      </c>
      <c r="R9" s="147">
        <v>5.3218534399742889</v>
      </c>
      <c r="S9" s="147">
        <v>2.2413092666089485</v>
      </c>
      <c r="T9" s="147">
        <v>6.2389968385534234</v>
      </c>
      <c r="U9" s="147">
        <v>0.64750062330343194</v>
      </c>
      <c r="V9" s="247">
        <v>15.671674625947031</v>
      </c>
      <c r="W9" s="247">
        <v>25.898429136635581</v>
      </c>
      <c r="X9" s="247">
        <v>7.4554097590476598</v>
      </c>
      <c r="Y9" s="232">
        <v>-3.0255783209286236</v>
      </c>
    </row>
    <row r="10" spans="1:25" ht="15" customHeight="1" x14ac:dyDescent="0.2">
      <c r="A10" s="145" t="s">
        <v>29</v>
      </c>
      <c r="B10" s="141"/>
      <c r="C10" s="141">
        <v>808.33299999999997</v>
      </c>
      <c r="D10" s="141">
        <v>997.14400000000001</v>
      </c>
      <c r="E10" s="141">
        <v>1096.058</v>
      </c>
      <c r="F10" s="148">
        <v>1256.9870000000001</v>
      </c>
      <c r="G10" s="148">
        <v>1364.0540000000001</v>
      </c>
      <c r="H10" s="148">
        <v>1204.8879999999999</v>
      </c>
      <c r="I10" s="141">
        <v>2092.2429999999999</v>
      </c>
      <c r="J10" s="149">
        <v>1826.829</v>
      </c>
      <c r="K10" s="149">
        <v>1745.117</v>
      </c>
      <c r="L10" s="149">
        <v>1940.4880000000001</v>
      </c>
      <c r="M10" s="141">
        <v>1895.547</v>
      </c>
      <c r="N10" s="141">
        <v>1891.722</v>
      </c>
      <c r="O10" s="141">
        <v>1693.1120000000001</v>
      </c>
      <c r="P10" s="141">
        <v>1497.1990000000001</v>
      </c>
      <c r="Q10" s="141">
        <v>1396.155</v>
      </c>
      <c r="R10" s="141">
        <v>1393.086</v>
      </c>
      <c r="S10" s="141">
        <v>1245.2449999999999</v>
      </c>
      <c r="T10" s="141">
        <v>1099.7439999999999</v>
      </c>
      <c r="U10" s="141">
        <v>1055.2629999999999</v>
      </c>
      <c r="V10" s="141">
        <v>1114.2170000000001</v>
      </c>
      <c r="W10" s="141">
        <v>1125.93</v>
      </c>
      <c r="X10" s="141">
        <v>1648.779</v>
      </c>
      <c r="Y10" s="272"/>
    </row>
    <row r="11" spans="1:25" ht="15" customHeight="1" x14ac:dyDescent="0.2">
      <c r="A11" s="143" t="s">
        <v>30</v>
      </c>
      <c r="B11" s="151"/>
      <c r="C11" s="151">
        <v>479.113</v>
      </c>
      <c r="D11" s="151">
        <v>621.39400000000001</v>
      </c>
      <c r="E11" s="151">
        <v>717.56700000000001</v>
      </c>
      <c r="F11" s="151">
        <v>846.11</v>
      </c>
      <c r="G11" s="151">
        <v>886.83100000000002</v>
      </c>
      <c r="H11" s="151">
        <v>775.98500000000001</v>
      </c>
      <c r="I11" s="151">
        <v>1418.711</v>
      </c>
      <c r="J11" s="151">
        <v>1188.3689999999999</v>
      </c>
      <c r="K11" s="151">
        <v>1204.9749999999999</v>
      </c>
      <c r="L11" s="151">
        <v>1333.4469999999999</v>
      </c>
      <c r="M11" s="151">
        <v>1263.028</v>
      </c>
      <c r="N11" s="151">
        <v>1327.242</v>
      </c>
      <c r="O11" s="151">
        <v>1176.818</v>
      </c>
      <c r="P11" s="151">
        <v>983.15599999999995</v>
      </c>
      <c r="Q11" s="151">
        <v>897.67499999999995</v>
      </c>
      <c r="R11" s="151">
        <v>868.81100000000004</v>
      </c>
      <c r="S11" s="151">
        <v>713.30499999999995</v>
      </c>
      <c r="T11" s="151">
        <v>523.05499999999995</v>
      </c>
      <c r="U11" s="151">
        <v>485.21699999999998</v>
      </c>
      <c r="V11" s="151">
        <v>553.06899999999996</v>
      </c>
      <c r="W11" s="151">
        <v>569.22</v>
      </c>
      <c r="X11" s="151">
        <v>922.71799999999996</v>
      </c>
      <c r="Y11" s="272"/>
    </row>
    <row r="12" spans="1:25" ht="15" customHeight="1" x14ac:dyDescent="0.2">
      <c r="A12" s="144" t="s">
        <v>31</v>
      </c>
      <c r="B12" s="147"/>
      <c r="C12" s="196">
        <v>329.22</v>
      </c>
      <c r="D12" s="196">
        <v>375.75</v>
      </c>
      <c r="E12" s="196">
        <v>378.49099999999999</v>
      </c>
      <c r="F12" s="196">
        <v>410.87700000000001</v>
      </c>
      <c r="G12" s="196">
        <v>477.22300000000001</v>
      </c>
      <c r="H12" s="196">
        <v>428.90300000000002</v>
      </c>
      <c r="I12" s="196">
        <v>673.53200000000004</v>
      </c>
      <c r="J12" s="196">
        <v>638.46</v>
      </c>
      <c r="K12" s="196">
        <v>540.14200000000005</v>
      </c>
      <c r="L12" s="196">
        <v>607.04100000000005</v>
      </c>
      <c r="M12" s="196">
        <v>632.51900000000001</v>
      </c>
      <c r="N12" s="196">
        <v>564.48</v>
      </c>
      <c r="O12" s="196">
        <v>516.29399999999998</v>
      </c>
      <c r="P12" s="196">
        <v>514.04300000000001</v>
      </c>
      <c r="Q12" s="196">
        <v>498.48</v>
      </c>
      <c r="R12" s="196">
        <v>524.27499999999998</v>
      </c>
      <c r="S12" s="196">
        <v>531.94000000000005</v>
      </c>
      <c r="T12" s="196">
        <v>576.68899999999996</v>
      </c>
      <c r="U12" s="196">
        <v>570.04600000000005</v>
      </c>
      <c r="V12" s="196">
        <v>561.14800000000002</v>
      </c>
      <c r="W12" s="196">
        <v>556.71</v>
      </c>
      <c r="X12" s="196">
        <v>726.06100000000004</v>
      </c>
      <c r="Y12" s="273"/>
    </row>
    <row r="13" spans="1:25" x14ac:dyDescent="0.2">
      <c r="A13" s="136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7"/>
      <c r="R13" s="137"/>
      <c r="S13" s="137"/>
      <c r="T13" s="137"/>
      <c r="U13" s="137"/>
      <c r="V13" s="137"/>
      <c r="W13" s="137"/>
      <c r="X13" s="137"/>
      <c r="Y13" s="137"/>
    </row>
  </sheetData>
  <mergeCells count="1">
    <mergeCell ref="X2:Y2"/>
  </mergeCells>
  <phoneticPr fontId="2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0"/>
  <sheetViews>
    <sheetView zoomScaleNormal="100" workbookViewId="0"/>
  </sheetViews>
  <sheetFormatPr defaultColWidth="9.140625" defaultRowHeight="12.75" x14ac:dyDescent="0.2"/>
  <cols>
    <col min="1" max="5" width="13.7109375" style="26" customWidth="1"/>
    <col min="6" max="6" width="4" style="26" bestFit="1" customWidth="1"/>
    <col min="7" max="16384" width="9.140625" style="26"/>
  </cols>
  <sheetData>
    <row r="1" spans="1:6" ht="15" customHeight="1" x14ac:dyDescent="0.2">
      <c r="A1" s="266" t="s">
        <v>140</v>
      </c>
      <c r="B1" s="266"/>
      <c r="C1" s="266"/>
      <c r="D1" s="266"/>
      <c r="E1" s="266"/>
    </row>
    <row r="2" spans="1:6" ht="15" customHeight="1" x14ac:dyDescent="0.2">
      <c r="A2" s="266" t="s">
        <v>95</v>
      </c>
      <c r="B2" s="266"/>
      <c r="C2" s="266"/>
      <c r="D2" s="266"/>
      <c r="E2" s="266"/>
    </row>
    <row r="3" spans="1:6" ht="15" customHeight="1" x14ac:dyDescent="0.2">
      <c r="A3" s="27"/>
    </row>
    <row r="4" spans="1:6" s="28" customFormat="1" ht="39" customHeight="1" x14ac:dyDescent="0.2">
      <c r="A4" s="299" t="s">
        <v>1</v>
      </c>
      <c r="B4" s="325" t="s">
        <v>96</v>
      </c>
      <c r="C4" s="325" t="s">
        <v>97</v>
      </c>
      <c r="D4" s="325" t="s">
        <v>63</v>
      </c>
      <c r="E4" s="202" t="s">
        <v>98</v>
      </c>
      <c r="F4" s="26"/>
    </row>
    <row r="5" spans="1:6" ht="15" customHeight="1" x14ac:dyDescent="0.2">
      <c r="A5" s="181" t="s">
        <v>83</v>
      </c>
      <c r="B5" s="182">
        <v>36537.259782984809</v>
      </c>
      <c r="C5" s="184">
        <v>11.878508679058189</v>
      </c>
      <c r="D5" s="185">
        <v>36549.138291663869</v>
      </c>
      <c r="E5" s="183">
        <v>634.3947118467695</v>
      </c>
      <c r="F5" s="201"/>
    </row>
    <row r="6" spans="1:6" ht="15" customHeight="1" x14ac:dyDescent="0.2">
      <c r="A6" s="181" t="s">
        <v>32</v>
      </c>
      <c r="B6" s="182">
        <v>39071.476999999999</v>
      </c>
      <c r="C6" s="184">
        <v>20.632000000000001</v>
      </c>
      <c r="D6" s="185">
        <v>39092.108999999997</v>
      </c>
      <c r="E6" s="183">
        <v>677.7423745310216</v>
      </c>
      <c r="F6" s="201"/>
    </row>
    <row r="7" spans="1:6" ht="15" customHeight="1" x14ac:dyDescent="0.2">
      <c r="A7" s="181" t="s">
        <v>2</v>
      </c>
      <c r="B7" s="182">
        <v>40024.815000000002</v>
      </c>
      <c r="C7" s="184">
        <v>18.248000000000001</v>
      </c>
      <c r="D7" s="185">
        <v>40043.063000000002</v>
      </c>
      <c r="E7" s="183">
        <v>692.25937403344585</v>
      </c>
      <c r="F7" s="201"/>
    </row>
    <row r="8" spans="1:6" ht="15" customHeight="1" x14ac:dyDescent="0.2">
      <c r="A8" s="181" t="s">
        <v>3</v>
      </c>
      <c r="B8" s="182">
        <v>40588.188000000002</v>
      </c>
      <c r="C8" s="184">
        <v>21.712</v>
      </c>
      <c r="D8" s="185">
        <v>40609.9</v>
      </c>
      <c r="E8" s="183">
        <v>721.24128114647556</v>
      </c>
      <c r="F8" s="201"/>
    </row>
    <row r="9" spans="1:6" ht="15" customHeight="1" x14ac:dyDescent="0.2">
      <c r="A9" s="181" t="s">
        <v>4</v>
      </c>
      <c r="B9" s="182">
        <v>41837.212</v>
      </c>
      <c r="C9" s="184">
        <v>30.303000000000001</v>
      </c>
      <c r="D9" s="185">
        <v>41867.514999999999</v>
      </c>
      <c r="E9" s="183">
        <v>730.40358458067863</v>
      </c>
      <c r="F9" s="201"/>
    </row>
    <row r="10" spans="1:6" ht="15" customHeight="1" x14ac:dyDescent="0.2">
      <c r="A10" s="181" t="s">
        <v>5</v>
      </c>
      <c r="B10" s="182">
        <v>44077.883000000002</v>
      </c>
      <c r="C10" s="184">
        <v>6.57</v>
      </c>
      <c r="D10" s="185">
        <v>44084.453000000001</v>
      </c>
      <c r="E10" s="183">
        <v>761.54412696394581</v>
      </c>
      <c r="F10" s="201"/>
    </row>
    <row r="11" spans="1:6" ht="15" customHeight="1" x14ac:dyDescent="0.2">
      <c r="A11" s="181" t="s">
        <v>6</v>
      </c>
      <c r="B11" s="182">
        <v>47427.392999999996</v>
      </c>
      <c r="C11" s="184">
        <v>75.878</v>
      </c>
      <c r="D11" s="185">
        <v>47503.270999999993</v>
      </c>
      <c r="E11" s="183">
        <v>812.54432444798886</v>
      </c>
      <c r="F11" s="201"/>
    </row>
    <row r="12" spans="1:6" ht="15" customHeight="1" x14ac:dyDescent="0.2">
      <c r="A12" s="181" t="s">
        <v>7</v>
      </c>
      <c r="B12" s="182">
        <v>49628.23</v>
      </c>
      <c r="C12" s="184">
        <v>78.234999999999999</v>
      </c>
      <c r="D12" s="185">
        <v>49706.465000000004</v>
      </c>
      <c r="E12" s="183">
        <v>846.04284971377274</v>
      </c>
      <c r="F12" s="201"/>
    </row>
    <row r="13" spans="1:6" ht="15" customHeight="1" x14ac:dyDescent="0.2">
      <c r="A13" s="181" t="s">
        <v>8</v>
      </c>
      <c r="B13" s="182">
        <v>47656.362999999998</v>
      </c>
      <c r="C13" s="182">
        <v>346.63900000000001</v>
      </c>
      <c r="D13" s="185">
        <v>48003.002</v>
      </c>
      <c r="E13" s="183">
        <v>811.80377487809449</v>
      </c>
      <c r="F13" s="201"/>
    </row>
    <row r="14" spans="1:6" ht="15" customHeight="1" x14ac:dyDescent="0.2">
      <c r="A14" s="181" t="s">
        <v>9</v>
      </c>
      <c r="B14" s="182">
        <v>49038.5</v>
      </c>
      <c r="C14" s="184">
        <v>347</v>
      </c>
      <c r="D14" s="185">
        <v>49385.5</v>
      </c>
      <c r="E14" s="183">
        <v>828.34767069517272</v>
      </c>
      <c r="F14" s="201"/>
    </row>
    <row r="15" spans="1:6" ht="15" customHeight="1" x14ac:dyDescent="0.2">
      <c r="A15" s="181" t="s">
        <v>10</v>
      </c>
      <c r="B15" s="182">
        <v>49687.644999999997</v>
      </c>
      <c r="C15" s="184">
        <v>350.57400000000001</v>
      </c>
      <c r="D15" s="185">
        <v>50038.218999999997</v>
      </c>
      <c r="E15" s="183">
        <v>833.34436393676833</v>
      </c>
      <c r="F15" s="201"/>
    </row>
    <row r="16" spans="1:6" ht="15" customHeight="1" x14ac:dyDescent="0.2">
      <c r="A16" s="181" t="s">
        <v>11</v>
      </c>
      <c r="B16" s="182">
        <v>50823.135999999999</v>
      </c>
      <c r="C16" s="184">
        <v>94.629000000000005</v>
      </c>
      <c r="D16" s="185">
        <v>50917.764999999999</v>
      </c>
      <c r="E16" s="183">
        <v>843.84302650791028</v>
      </c>
      <c r="F16" s="201"/>
    </row>
    <row r="17" spans="1:6" ht="15" customHeight="1" x14ac:dyDescent="0.2">
      <c r="A17" s="181" t="s">
        <v>12</v>
      </c>
      <c r="B17" s="182">
        <v>50819.250999999997</v>
      </c>
      <c r="C17" s="184">
        <v>162.81</v>
      </c>
      <c r="D17" s="185">
        <v>50982.060999999994</v>
      </c>
      <c r="E17" s="183">
        <v>840.92121058332918</v>
      </c>
      <c r="F17" s="201"/>
    </row>
    <row r="18" spans="1:6" ht="15" customHeight="1" x14ac:dyDescent="0.2">
      <c r="A18" s="181" t="s">
        <v>13</v>
      </c>
      <c r="B18" s="182">
        <v>49940.423999999999</v>
      </c>
      <c r="C18" s="184">
        <v>224.09899999999999</v>
      </c>
      <c r="D18" s="185">
        <v>50164.523000000001</v>
      </c>
      <c r="E18" s="183">
        <v>825.2677728611834</v>
      </c>
      <c r="F18" s="116"/>
    </row>
    <row r="19" spans="1:6" ht="15" customHeight="1" x14ac:dyDescent="0.2">
      <c r="A19" s="181" t="s">
        <v>14</v>
      </c>
      <c r="B19" s="182">
        <v>46932.881000000001</v>
      </c>
      <c r="C19" s="184">
        <v>92.346999999999994</v>
      </c>
      <c r="D19" s="185">
        <v>47025.228000000003</v>
      </c>
      <c r="E19" s="183">
        <v>787.88722710227773</v>
      </c>
      <c r="F19" s="201"/>
    </row>
    <row r="20" spans="1:6" ht="15" customHeight="1" x14ac:dyDescent="0.2">
      <c r="A20" s="181" t="s">
        <v>15</v>
      </c>
      <c r="B20" s="182">
        <v>44415.599000000002</v>
      </c>
      <c r="C20" s="184">
        <v>121.76600000000001</v>
      </c>
      <c r="D20" s="185">
        <v>44537.365000000005</v>
      </c>
      <c r="E20" s="183">
        <v>732.7313272921815</v>
      </c>
      <c r="F20" s="91"/>
    </row>
    <row r="21" spans="1:6" ht="15" customHeight="1" x14ac:dyDescent="0.2">
      <c r="A21" s="181" t="s">
        <v>16</v>
      </c>
      <c r="B21" s="182">
        <v>42208.148000000001</v>
      </c>
      <c r="C21" s="184">
        <v>94.683000000000007</v>
      </c>
      <c r="D21" s="185">
        <v>42302.830999999998</v>
      </c>
      <c r="E21" s="183">
        <v>695.82046480591396</v>
      </c>
      <c r="F21" s="117"/>
    </row>
    <row r="22" spans="1:6" ht="15" customHeight="1" x14ac:dyDescent="0.2">
      <c r="A22" s="181" t="s">
        <v>17</v>
      </c>
      <c r="B22" s="182">
        <v>40098.264999999999</v>
      </c>
      <c r="C22" s="184">
        <v>87.831999999999994</v>
      </c>
      <c r="D22" s="185">
        <v>40186.097000000002</v>
      </c>
      <c r="E22" s="183">
        <v>662.42037429116897</v>
      </c>
    </row>
    <row r="23" spans="1:6" ht="15" customHeight="1" x14ac:dyDescent="0.2">
      <c r="A23" s="181" t="s">
        <v>18</v>
      </c>
      <c r="B23" s="182">
        <v>38107.31</v>
      </c>
      <c r="C23" s="184">
        <v>83.894999999999996</v>
      </c>
      <c r="D23" s="185">
        <v>38191.204999999994</v>
      </c>
      <c r="E23" s="183">
        <v>630.32769156409995</v>
      </c>
    </row>
    <row r="24" spans="1:6" x14ac:dyDescent="0.2">
      <c r="A24" s="181" t="s">
        <v>19</v>
      </c>
      <c r="B24" s="182">
        <v>36337.010999999999</v>
      </c>
      <c r="C24" s="184">
        <v>54.72</v>
      </c>
      <c r="D24" s="185">
        <v>36391.731</v>
      </c>
      <c r="E24" s="183">
        <v>604.68713423901045</v>
      </c>
      <c r="F24" s="68"/>
    </row>
    <row r="25" spans="1:6" x14ac:dyDescent="0.2">
      <c r="A25" s="181" t="s">
        <v>20</v>
      </c>
      <c r="B25" s="182">
        <v>33952.459000000003</v>
      </c>
      <c r="C25" s="184">
        <v>35.506999999999998</v>
      </c>
      <c r="D25" s="185">
        <v>33987.966</v>
      </c>
      <c r="E25" s="183">
        <v>561.93342325577726</v>
      </c>
    </row>
    <row r="26" spans="1:6" ht="14.25" customHeight="1" x14ac:dyDescent="0.2">
      <c r="A26" s="181" t="s">
        <v>21</v>
      </c>
      <c r="B26" s="182">
        <v>32824.631000000001</v>
      </c>
      <c r="C26" s="184">
        <v>27.113</v>
      </c>
      <c r="D26" s="185">
        <v>32851.743999999999</v>
      </c>
      <c r="E26" s="183">
        <v>544.26757948113129</v>
      </c>
    </row>
    <row r="27" spans="1:6" ht="14.25" customHeight="1" x14ac:dyDescent="0.2">
      <c r="A27" s="275" t="s">
        <v>22</v>
      </c>
      <c r="B27" s="182">
        <v>32055.471000000001</v>
      </c>
      <c r="C27" s="184">
        <v>41.363</v>
      </c>
      <c r="D27" s="185">
        <v>32096.834000000003</v>
      </c>
      <c r="E27" s="183">
        <v>538.16286407877681</v>
      </c>
    </row>
    <row r="28" spans="1:6" x14ac:dyDescent="0.2">
      <c r="A28" s="275" t="s">
        <v>23</v>
      </c>
      <c r="B28" s="182">
        <v>31252.472000000002</v>
      </c>
      <c r="C28" s="184">
        <v>31.949000000000002</v>
      </c>
      <c r="D28" s="185">
        <v>31284.421000000002</v>
      </c>
      <c r="E28" s="183">
        <v>528.12999710160409</v>
      </c>
    </row>
    <row r="29" spans="1:6" x14ac:dyDescent="0.2">
      <c r="A29" s="275" t="s">
        <v>24</v>
      </c>
      <c r="B29" s="182">
        <v>30657.870999999999</v>
      </c>
      <c r="C29" s="184">
        <v>84.957999999999998</v>
      </c>
      <c r="D29" s="185">
        <v>30742.828999999998</v>
      </c>
      <c r="E29" s="183">
        <v>520.79891129501607</v>
      </c>
    </row>
    <row r="30" spans="1:6" x14ac:dyDescent="0.2">
      <c r="A30" s="276" t="s">
        <v>132</v>
      </c>
      <c r="B30" s="277">
        <v>29342.672999999999</v>
      </c>
      <c r="C30" s="278">
        <v>99.088999999999999</v>
      </c>
      <c r="D30" s="279">
        <v>29441.761999999999</v>
      </c>
      <c r="E30" s="280">
        <v>499.03658988839152</v>
      </c>
    </row>
  </sheetData>
  <phoneticPr fontId="21" type="noConversion"/>
  <pageMargins left="0.7" right="0.7" top="0.75" bottom="0.75" header="0.3" footer="0.3"/>
  <pageSetup paperSize="9" orientation="portrait" r:id="rId1"/>
  <ignoredErrors>
    <ignoredError sqref="A5:A30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1">
    <tabColor rgb="FF92D050"/>
  </sheetPr>
  <dimension ref="A1:AK99"/>
  <sheetViews>
    <sheetView topLeftCell="F1" zoomScaleNormal="100" workbookViewId="0">
      <selection activeCell="L41" sqref="L41"/>
    </sheetView>
  </sheetViews>
  <sheetFormatPr defaultColWidth="30.5703125" defaultRowHeight="12.75" x14ac:dyDescent="0.2"/>
  <cols>
    <col min="1" max="1" width="30.5703125" style="9" customWidth="1"/>
    <col min="2" max="3" width="11.28515625" style="9" bestFit="1" customWidth="1"/>
    <col min="4" max="4" width="11.28515625" style="15" bestFit="1" customWidth="1"/>
    <col min="5" max="6" width="11" style="15" bestFit="1" customWidth="1"/>
    <col min="7" max="7" width="11.5703125" style="15" bestFit="1" customWidth="1"/>
    <col min="8" max="8" width="10.7109375" style="15" bestFit="1" customWidth="1"/>
    <col min="9" max="9" width="11" style="9" bestFit="1" customWidth="1"/>
    <col min="10" max="10" width="11.28515625" style="9" bestFit="1" customWidth="1"/>
    <col min="11" max="11" width="10.7109375" style="9" bestFit="1" customWidth="1"/>
    <col min="12" max="12" width="12.42578125" style="32" bestFit="1" customWidth="1"/>
    <col min="13" max="13" width="12.5703125" style="26" bestFit="1" customWidth="1"/>
    <col min="14" max="14" width="11.5703125" style="26" bestFit="1" customWidth="1"/>
    <col min="15" max="17" width="11.5703125" style="26" customWidth="1"/>
    <col min="18" max="18" width="11.42578125" style="26" customWidth="1"/>
    <col min="19" max="19" width="12.85546875" style="26" customWidth="1"/>
    <col min="20" max="20" width="9" style="26" bestFit="1" customWidth="1"/>
    <col min="21" max="21" width="11.28515625" style="47" bestFit="1" customWidth="1"/>
    <col min="22" max="25" width="9" style="26" bestFit="1" customWidth="1"/>
    <col min="26" max="28" width="7.5703125" style="26" bestFit="1" customWidth="1"/>
    <col min="29" max="29" width="7.5703125" style="26" customWidth="1"/>
    <col min="30" max="30" width="27.42578125" style="9" bestFit="1" customWidth="1"/>
    <col min="31" max="34" width="12.85546875" style="9" bestFit="1" customWidth="1"/>
    <col min="35" max="35" width="11.85546875" style="9" bestFit="1" customWidth="1"/>
    <col min="36" max="36" width="12.85546875" style="9" bestFit="1" customWidth="1"/>
    <col min="37" max="37" width="10.28515625" style="9" bestFit="1" customWidth="1"/>
    <col min="38" max="16384" width="30.5703125" style="9"/>
  </cols>
  <sheetData>
    <row r="1" spans="1:37" x14ac:dyDescent="0.2">
      <c r="A1" s="4" t="s">
        <v>99</v>
      </c>
      <c r="B1" s="4"/>
      <c r="C1" s="4"/>
      <c r="D1" s="4"/>
      <c r="E1" s="4"/>
      <c r="F1" s="4"/>
      <c r="L1" s="63"/>
    </row>
    <row r="2" spans="1:37" ht="13.5" customHeight="1" x14ac:dyDescent="0.2"/>
    <row r="3" spans="1:37" s="16" customFormat="1" ht="15" customHeight="1" x14ac:dyDescent="0.25">
      <c r="A3" s="319" t="s">
        <v>1</v>
      </c>
      <c r="B3" s="114">
        <v>1999</v>
      </c>
      <c r="C3" s="18">
        <v>2000</v>
      </c>
      <c r="D3" s="18">
        <v>2001</v>
      </c>
      <c r="E3" s="18">
        <v>2002</v>
      </c>
      <c r="F3" s="18">
        <v>2003</v>
      </c>
      <c r="G3" s="18">
        <v>2004</v>
      </c>
      <c r="H3" s="18">
        <v>2005</v>
      </c>
      <c r="I3" s="18">
        <v>2006</v>
      </c>
      <c r="J3" s="18">
        <v>2007</v>
      </c>
      <c r="K3" s="18">
        <v>2008</v>
      </c>
      <c r="L3" s="18">
        <v>2009</v>
      </c>
      <c r="M3" s="18">
        <v>2010</v>
      </c>
      <c r="N3" s="18">
        <v>2011</v>
      </c>
      <c r="O3" s="72">
        <v>2012</v>
      </c>
      <c r="P3" s="115"/>
      <c r="Q3" s="115"/>
      <c r="R3" s="69"/>
      <c r="S3" s="69" t="s">
        <v>100</v>
      </c>
      <c r="T3" s="69" t="s">
        <v>3</v>
      </c>
      <c r="U3" s="70" t="s">
        <v>4</v>
      </c>
      <c r="V3" s="69" t="s">
        <v>5</v>
      </c>
      <c r="W3" s="69" t="s">
        <v>6</v>
      </c>
      <c r="X3" s="69" t="s">
        <v>7</v>
      </c>
      <c r="Y3" s="105" t="s">
        <v>8</v>
      </c>
      <c r="Z3" s="69" t="s">
        <v>9</v>
      </c>
      <c r="AA3" s="69" t="s">
        <v>10</v>
      </c>
      <c r="AB3" s="69" t="s">
        <v>11</v>
      </c>
      <c r="AC3" s="69">
        <v>2011</v>
      </c>
    </row>
    <row r="4" spans="1:37" ht="12.75" customHeight="1" x14ac:dyDescent="0.2">
      <c r="A4" s="320"/>
      <c r="B4" s="316" t="s">
        <v>84</v>
      </c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8"/>
      <c r="P4" s="115"/>
      <c r="Q4" s="115"/>
      <c r="S4" s="26" t="s">
        <v>101</v>
      </c>
      <c r="T4" s="64">
        <v>5377.6310000000003</v>
      </c>
      <c r="U4" s="64">
        <v>5882.8310000000001</v>
      </c>
      <c r="V4" s="64">
        <v>6457.6319999999996</v>
      </c>
      <c r="W4" s="24">
        <v>6719.1530000000002</v>
      </c>
      <c r="X4" s="24">
        <v>7106.4750000000004</v>
      </c>
      <c r="Y4" s="24">
        <v>6768.2070000000003</v>
      </c>
      <c r="Z4" s="102">
        <v>6913.7569999999996</v>
      </c>
      <c r="AA4" s="102">
        <v>7049.19</v>
      </c>
      <c r="AB4" s="103">
        <v>7227.6880000000001</v>
      </c>
      <c r="AC4" s="103">
        <v>7323.8980000000001</v>
      </c>
      <c r="AD4" s="16" t="s">
        <v>100</v>
      </c>
      <c r="AE4" s="9" t="s">
        <v>6</v>
      </c>
      <c r="AF4" s="9" t="s">
        <v>7</v>
      </c>
      <c r="AG4" s="9" t="s">
        <v>8</v>
      </c>
      <c r="AH4" s="9" t="s">
        <v>9</v>
      </c>
      <c r="AI4" s="9" t="s">
        <v>10</v>
      </c>
      <c r="AJ4" s="9" t="s">
        <v>11</v>
      </c>
      <c r="AK4" s="9" t="s">
        <v>12</v>
      </c>
    </row>
    <row r="5" spans="1:37" x14ac:dyDescent="0.2">
      <c r="A5" s="13" t="s">
        <v>79</v>
      </c>
      <c r="B5" s="76">
        <v>4265.9654903500032</v>
      </c>
      <c r="C5" s="43">
        <v>4737.2359999999999</v>
      </c>
      <c r="D5" s="43">
        <v>5117.3860000000004</v>
      </c>
      <c r="E5" s="43">
        <v>5377.6310000000003</v>
      </c>
      <c r="F5" s="43">
        <v>5882.8310000000001</v>
      </c>
      <c r="G5" s="43">
        <v>6457.6319999999996</v>
      </c>
      <c r="H5" s="67">
        <f>+W4+B75+1</f>
        <v>6730.2372554399999</v>
      </c>
      <c r="I5" s="67">
        <f>+X4+C75</f>
        <v>7114.77113594</v>
      </c>
      <c r="J5" s="67">
        <f>+Y4+D75</f>
        <v>6774.6378736400002</v>
      </c>
      <c r="K5" s="93">
        <f>+Z4</f>
        <v>6913.7569999999996</v>
      </c>
      <c r="L5" s="93">
        <f>+AA4</f>
        <v>7049.19</v>
      </c>
      <c r="M5" s="93">
        <f>+AB4</f>
        <v>7227.6880000000001</v>
      </c>
      <c r="N5" s="65">
        <v>7323.8980000000001</v>
      </c>
      <c r="O5" s="99"/>
      <c r="P5" s="65"/>
      <c r="Q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16" t="s">
        <v>101</v>
      </c>
      <c r="AE5" s="24">
        <v>6719.1530000000002</v>
      </c>
      <c r="AF5" s="24">
        <v>7106.4750000000004</v>
      </c>
      <c r="AG5" s="24">
        <v>6768.2070000000003</v>
      </c>
      <c r="AH5" s="24">
        <v>6913.7569999999996</v>
      </c>
      <c r="AI5" s="24">
        <v>7049.19</v>
      </c>
      <c r="AJ5" s="24">
        <v>7227.6880000000001</v>
      </c>
      <c r="AK5" s="24">
        <v>7323.8980000000001</v>
      </c>
    </row>
    <row r="6" spans="1:37" s="109" customFormat="1" x14ac:dyDescent="0.2">
      <c r="A6" s="106" t="s">
        <v>102</v>
      </c>
      <c r="B6" s="94">
        <f>+B5/$D32*1000000</f>
        <v>75.419653664173183</v>
      </c>
      <c r="C6" s="95">
        <f>+C5/$C32*1000000</f>
        <v>83.662314535699224</v>
      </c>
      <c r="D6" s="95">
        <f>+D5/$B32*1000000</f>
        <v>90.126074525312958</v>
      </c>
      <c r="E6" s="95">
        <v>97.334264509805195</v>
      </c>
      <c r="F6" s="95">
        <v>104.58428322045503</v>
      </c>
      <c r="G6" s="95">
        <v>113.68321674447462</v>
      </c>
      <c r="H6" s="95">
        <f>+H5/$J32*1000000</f>
        <v>117.32327537186767</v>
      </c>
      <c r="I6" s="95">
        <f>+I5/$K32*1000000</f>
        <v>123.42903544938679</v>
      </c>
      <c r="J6" s="95">
        <f t="shared" ref="J6:O6" si="0">+J5/L32*1000000</f>
        <v>116.78039887559373</v>
      </c>
      <c r="K6" s="95">
        <f t="shared" si="0"/>
        <v>118.21208150101586</v>
      </c>
      <c r="L6" s="95">
        <f t="shared" si="0"/>
        <v>119.68197405791229</v>
      </c>
      <c r="M6" s="95">
        <f t="shared" si="0"/>
        <v>122.12191354713205</v>
      </c>
      <c r="N6" s="95">
        <f t="shared" si="0"/>
        <v>123.17125391798182</v>
      </c>
      <c r="O6" s="112" t="e">
        <f t="shared" si="0"/>
        <v>#DIV/0!</v>
      </c>
      <c r="P6" s="95"/>
      <c r="Q6" s="95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8" t="s">
        <v>103</v>
      </c>
      <c r="AE6" s="33">
        <v>14368.272000000001</v>
      </c>
      <c r="AF6" s="33">
        <v>15129.392</v>
      </c>
      <c r="AG6" s="33">
        <v>12623.93</v>
      </c>
      <c r="AH6" s="33">
        <v>14069.191000000001</v>
      </c>
      <c r="AI6" s="33">
        <v>14113.446</v>
      </c>
      <c r="AJ6" s="33">
        <v>14920.593000000001</v>
      </c>
      <c r="AK6" s="33">
        <v>15382.477000000001</v>
      </c>
    </row>
    <row r="7" spans="1:37" s="109" customFormat="1" x14ac:dyDescent="0.2">
      <c r="A7" s="111" t="s">
        <v>27</v>
      </c>
      <c r="B7" s="96">
        <f>((+B6/H32)-1)*100</f>
        <v>13.566561629833851</v>
      </c>
      <c r="C7" s="97">
        <f t="shared" ref="C7:M7" si="1">((+C6/B6)-1)*100</f>
        <v>10.929062215306317</v>
      </c>
      <c r="D7" s="97">
        <f t="shared" si="1"/>
        <v>7.7260114371514366</v>
      </c>
      <c r="E7" s="97">
        <f t="shared" si="1"/>
        <v>7.9978963052115715</v>
      </c>
      <c r="F7" s="97">
        <f t="shared" si="1"/>
        <v>7.4485781005922069</v>
      </c>
      <c r="G7" s="97">
        <f t="shared" si="1"/>
        <v>8.7000964617597312</v>
      </c>
      <c r="H7" s="97">
        <f t="shared" si="1"/>
        <v>3.2019314122460063</v>
      </c>
      <c r="I7" s="97">
        <f t="shared" si="1"/>
        <v>5.2042189055550248</v>
      </c>
      <c r="J7" s="97">
        <f t="shared" si="1"/>
        <v>-5.3866066032083548</v>
      </c>
      <c r="K7" s="97">
        <f t="shared" si="1"/>
        <v>1.2259614106535865</v>
      </c>
      <c r="L7" s="97">
        <f t="shared" si="1"/>
        <v>1.2434368283108066</v>
      </c>
      <c r="M7" s="98">
        <f t="shared" si="1"/>
        <v>2.0386858659593221</v>
      </c>
      <c r="N7" s="98">
        <f>((+N6/M6)-1)*100</f>
        <v>0.85925641055795143</v>
      </c>
      <c r="O7" s="113" t="e">
        <f>((+O6/N6)-1)*100</f>
        <v>#DIV/0!</v>
      </c>
      <c r="P7" s="123"/>
      <c r="Q7" s="123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8" t="s">
        <v>104</v>
      </c>
      <c r="AE7" s="33">
        <v>7502.4809999999998</v>
      </c>
      <c r="AF7" s="33">
        <v>7735.1220000000003</v>
      </c>
      <c r="AG7" s="33">
        <v>8282.0920000000006</v>
      </c>
      <c r="AH7" s="33">
        <v>7992.8519999999999</v>
      </c>
      <c r="AI7" s="33">
        <v>7906.8509999999997</v>
      </c>
      <c r="AJ7" s="33">
        <v>7850.8469999999998</v>
      </c>
      <c r="AK7" s="33">
        <v>7410.5010000000002</v>
      </c>
    </row>
    <row r="8" spans="1:37" ht="15" customHeight="1" x14ac:dyDescent="0.2">
      <c r="A8" s="17"/>
      <c r="B8" s="316" t="s">
        <v>85</v>
      </c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8"/>
      <c r="P8" s="124"/>
      <c r="Q8" s="124"/>
      <c r="AD8" s="16" t="s">
        <v>105</v>
      </c>
      <c r="AE8" s="24">
        <v>18303.18</v>
      </c>
      <c r="AF8" s="24">
        <v>19160.055</v>
      </c>
      <c r="AG8" s="24">
        <v>19786.261999999999</v>
      </c>
      <c r="AH8" s="24">
        <v>20025.581999999999</v>
      </c>
      <c r="AI8" s="24">
        <v>20588.813999999998</v>
      </c>
      <c r="AJ8" s="24">
        <v>20579.263999999999</v>
      </c>
      <c r="AK8" s="24">
        <v>20373.773000000001</v>
      </c>
    </row>
    <row r="9" spans="1:37" x14ac:dyDescent="0.2">
      <c r="A9" s="13" t="s">
        <v>79</v>
      </c>
      <c r="B9" s="75">
        <v>13226.766928166011</v>
      </c>
      <c r="C9" s="14">
        <v>13439.936</v>
      </c>
      <c r="D9" s="14">
        <v>13563.376</v>
      </c>
      <c r="E9" s="14">
        <v>13149.53</v>
      </c>
      <c r="F9" s="14">
        <v>13024.688</v>
      </c>
      <c r="G9" s="14">
        <v>12945.036</v>
      </c>
      <c r="H9" s="23">
        <f>+W9+B76</f>
        <v>14486.256570020001</v>
      </c>
      <c r="I9" s="23">
        <f>+X9+C76</f>
        <v>15201.36770339</v>
      </c>
      <c r="J9" s="23">
        <f>+Y9+D76</f>
        <v>12693.11573958</v>
      </c>
      <c r="K9" s="14">
        <f>+Z9</f>
        <v>14069.191000000001</v>
      </c>
      <c r="L9" s="14">
        <f>+AA9</f>
        <v>14113.446</v>
      </c>
      <c r="M9" s="43">
        <f>+AB9</f>
        <v>14920.593000000001</v>
      </c>
      <c r="N9" s="118">
        <v>15382.477000000001</v>
      </c>
      <c r="O9" s="99"/>
      <c r="P9" s="65"/>
      <c r="Q9" s="65"/>
      <c r="R9" s="80"/>
      <c r="S9" s="26" t="s">
        <v>103</v>
      </c>
      <c r="T9" s="64">
        <v>13149.53</v>
      </c>
      <c r="U9" s="64">
        <v>13024.688</v>
      </c>
      <c r="V9" s="64">
        <v>12945.036</v>
      </c>
      <c r="W9" s="24">
        <v>14368.272000000001</v>
      </c>
      <c r="X9" s="24">
        <v>15129.392</v>
      </c>
      <c r="Y9" s="24">
        <v>12623.93</v>
      </c>
      <c r="Z9" s="102">
        <v>14069.191000000001</v>
      </c>
      <c r="AA9" s="103">
        <v>14113.446</v>
      </c>
      <c r="AB9" s="103">
        <v>14920.593000000001</v>
      </c>
      <c r="AC9" s="103">
        <v>15382.477000000001</v>
      </c>
      <c r="AD9" s="16" t="s">
        <v>106</v>
      </c>
      <c r="AE9" s="24">
        <v>376.375</v>
      </c>
      <c r="AF9" s="24">
        <v>389.20800000000003</v>
      </c>
      <c r="AG9" s="24">
        <v>361.858</v>
      </c>
      <c r="AH9" s="24">
        <v>384.11799999999999</v>
      </c>
      <c r="AI9" s="24">
        <v>379.91800000000001</v>
      </c>
      <c r="AJ9" s="24">
        <v>339.37299999999999</v>
      </c>
      <c r="AK9" s="24">
        <v>365.27499999999998</v>
      </c>
    </row>
    <row r="10" spans="1:37" s="109" customFormat="1" x14ac:dyDescent="0.2">
      <c r="A10" s="106" t="s">
        <v>102</v>
      </c>
      <c r="B10" s="94">
        <f>+B9/$D33*1000000</f>
        <v>760.52372057991556</v>
      </c>
      <c r="C10" s="95">
        <f>+C9/$C33*1000000</f>
        <v>775.57463775759993</v>
      </c>
      <c r="D10" s="95">
        <f>+D9/$B33*1000000</f>
        <v>782.69389040188719</v>
      </c>
      <c r="E10" s="95">
        <v>797.06222065834845</v>
      </c>
      <c r="F10" s="95">
        <v>771.80335982198267</v>
      </c>
      <c r="G10" s="95">
        <v>762.14361642469385</v>
      </c>
      <c r="H10" s="95">
        <f>+H9/$J33*1000000</f>
        <v>844.29613171182712</v>
      </c>
      <c r="I10" s="95">
        <f>+I9/$K33*1000000</f>
        <v>884.90148139496125</v>
      </c>
      <c r="J10" s="95">
        <f t="shared" ref="J10:O10" si="2">+J9/L33*1000000</f>
        <v>724.07895917379653</v>
      </c>
      <c r="K10" s="95">
        <f t="shared" si="2"/>
        <v>800.4514532698928</v>
      </c>
      <c r="L10" s="95">
        <f t="shared" si="2"/>
        <v>801.05777377794448</v>
      </c>
      <c r="M10" s="95">
        <f t="shared" si="2"/>
        <v>850.37645330513146</v>
      </c>
      <c r="N10" s="95">
        <f t="shared" si="2"/>
        <v>892.34500554638282</v>
      </c>
      <c r="O10" s="112" t="e">
        <f t="shared" si="2"/>
        <v>#DIV/0!</v>
      </c>
      <c r="P10" s="95"/>
      <c r="Q10" s="95"/>
      <c r="R10" s="107"/>
      <c r="S10" s="107"/>
      <c r="T10" s="107"/>
      <c r="U10" s="107"/>
      <c r="V10" s="107"/>
      <c r="W10" s="107"/>
      <c r="X10" s="107"/>
      <c r="Y10" s="107"/>
      <c r="Z10" s="107">
        <f>+Z9-K9</f>
        <v>0</v>
      </c>
      <c r="AA10" s="107"/>
      <c r="AB10" s="107"/>
      <c r="AC10" s="107"/>
      <c r="AD10" s="108"/>
      <c r="AE10" s="110">
        <f>SUM(AE5:AE9)</f>
        <v>47269.461000000003</v>
      </c>
      <c r="AF10" s="110">
        <f t="shared" ref="AF10:AK10" si="3">SUM(AF5:AF9)</f>
        <v>49520.251999999993</v>
      </c>
      <c r="AG10" s="110">
        <f t="shared" si="3"/>
        <v>47822.349000000002</v>
      </c>
      <c r="AH10" s="110">
        <f t="shared" si="3"/>
        <v>49385.5</v>
      </c>
      <c r="AI10" s="110">
        <f t="shared" si="3"/>
        <v>50038.21899999999</v>
      </c>
      <c r="AJ10" s="110">
        <f t="shared" si="3"/>
        <v>50917.765000000007</v>
      </c>
      <c r="AK10" s="110">
        <f t="shared" si="3"/>
        <v>50855.924000000006</v>
      </c>
    </row>
    <row r="11" spans="1:37" s="109" customFormat="1" x14ac:dyDescent="0.2">
      <c r="A11" s="111" t="s">
        <v>27</v>
      </c>
      <c r="B11" s="96">
        <f>((+B10/H33)-1)*100</f>
        <v>-0.61118300069138431</v>
      </c>
      <c r="C11" s="97">
        <f t="shared" ref="C11:O11" si="4">((+C10/B10)-1)*100</f>
        <v>1.9790200845027917</v>
      </c>
      <c r="D11" s="97">
        <f t="shared" si="4"/>
        <v>0.91793262668709019</v>
      </c>
      <c r="E11" s="97">
        <f t="shared" si="4"/>
        <v>1.8357534705021994</v>
      </c>
      <c r="F11" s="97">
        <f t="shared" si="4"/>
        <v>-3.16899486410267</v>
      </c>
      <c r="G11" s="97">
        <f t="shared" si="4"/>
        <v>-1.2515808948430629</v>
      </c>
      <c r="H11" s="97">
        <f t="shared" si="4"/>
        <v>10.779138408653278</v>
      </c>
      <c r="I11" s="97">
        <f t="shared" si="4"/>
        <v>4.8093729389480977</v>
      </c>
      <c r="J11" s="97">
        <f t="shared" si="4"/>
        <v>-18.174059553798415</v>
      </c>
      <c r="K11" s="97">
        <f t="shared" si="4"/>
        <v>10.547536719371099</v>
      </c>
      <c r="L11" s="97">
        <f t="shared" si="4"/>
        <v>7.5747318038432709E-2</v>
      </c>
      <c r="M11" s="98">
        <f t="shared" si="4"/>
        <v>6.1566944534587664</v>
      </c>
      <c r="N11" s="98">
        <f t="shared" si="4"/>
        <v>4.93529096180092</v>
      </c>
      <c r="O11" s="113" t="e">
        <f t="shared" si="4"/>
        <v>#DIV/0!</v>
      </c>
      <c r="P11" s="123"/>
      <c r="Q11" s="123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</row>
    <row r="12" spans="1:37" ht="12.75" customHeight="1" x14ac:dyDescent="0.2">
      <c r="A12" s="19"/>
      <c r="B12" s="316" t="s">
        <v>86</v>
      </c>
      <c r="C12" s="317"/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8"/>
      <c r="P12" s="124"/>
      <c r="Q12" s="124"/>
    </row>
    <row r="13" spans="1:37" x14ac:dyDescent="0.2">
      <c r="A13" s="13" t="s">
        <v>79</v>
      </c>
      <c r="B13" s="75">
        <v>5519.6103849153269</v>
      </c>
      <c r="C13" s="14">
        <v>5945.4579999999996</v>
      </c>
      <c r="D13" s="14">
        <v>6259.0680000000002</v>
      </c>
      <c r="E13" s="14">
        <v>6218.0320000000002</v>
      </c>
      <c r="F13" s="14">
        <v>6517</v>
      </c>
      <c r="G13" s="14">
        <v>7114.78</v>
      </c>
      <c r="H13" s="23">
        <f>+W13+B77</f>
        <v>7549.3785248499998</v>
      </c>
      <c r="I13" s="23">
        <f>+X13+C77</f>
        <v>7782.1346352200007</v>
      </c>
      <c r="J13" s="23">
        <f>+Y13+D77</f>
        <v>8324.5064822700006</v>
      </c>
      <c r="K13" s="14">
        <f>+Z13</f>
        <v>7992.8519999999999</v>
      </c>
      <c r="L13" s="14">
        <f>+AA13</f>
        <v>7906.8509999999997</v>
      </c>
      <c r="M13" s="43">
        <f>+AB13</f>
        <v>7850.8469999999998</v>
      </c>
      <c r="N13" s="65">
        <v>7410.5010000000002</v>
      </c>
      <c r="O13" s="99"/>
      <c r="P13" s="65"/>
      <c r="Q13" s="65"/>
      <c r="S13" s="26" t="s">
        <v>104</v>
      </c>
      <c r="T13" s="64">
        <v>6218.0320000000002</v>
      </c>
      <c r="U13" s="64">
        <v>6517.4030000000002</v>
      </c>
      <c r="V13" s="64">
        <v>7114.78</v>
      </c>
      <c r="W13" s="24">
        <v>7502.4809999999998</v>
      </c>
      <c r="X13" s="24">
        <v>7735.1220000000003</v>
      </c>
      <c r="Y13" s="24">
        <v>8282.0920000000006</v>
      </c>
      <c r="Z13" s="102">
        <v>7992.8519999999999</v>
      </c>
      <c r="AA13" s="103">
        <v>7906.8509999999997</v>
      </c>
      <c r="AB13" s="103">
        <v>7850.8469999999998</v>
      </c>
      <c r="AC13" s="103">
        <v>7410.5010000000002</v>
      </c>
    </row>
    <row r="14" spans="1:37" s="109" customFormat="1" x14ac:dyDescent="0.2">
      <c r="A14" s="106" t="s">
        <v>102</v>
      </c>
      <c r="B14" s="94">
        <f>+B13/$D34*1000000</f>
        <v>426.92232133086395</v>
      </c>
      <c r="C14" s="95">
        <f>+C13/$C34*1000000</f>
        <v>455.80419822743005</v>
      </c>
      <c r="D14" s="95">
        <f>+D13/$B34*1000000</f>
        <v>475.16343387218762</v>
      </c>
      <c r="E14" s="95">
        <v>498.68424387250303</v>
      </c>
      <c r="F14" s="95">
        <v>505.51294601661891</v>
      </c>
      <c r="G14" s="95">
        <v>537.4326828698629</v>
      </c>
      <c r="H14" s="95">
        <f>+H13/$J34*1000000</f>
        <v>558.04471975643889</v>
      </c>
      <c r="I14" s="95">
        <f>+I13/$K34*1000000</f>
        <v>565.12717575790157</v>
      </c>
      <c r="J14" s="95">
        <f t="shared" ref="J14:O14" si="5">+J13/L34*1000000</f>
        <v>607.04190538525131</v>
      </c>
      <c r="K14" s="95">
        <f t="shared" si="5"/>
        <v>575.4829361793951</v>
      </c>
      <c r="L14" s="95">
        <f t="shared" si="5"/>
        <v>559.79497538611497</v>
      </c>
      <c r="M14" s="95">
        <f t="shared" si="5"/>
        <v>543.56764710382743</v>
      </c>
      <c r="N14" s="95">
        <f t="shared" si="5"/>
        <v>497.38330975005397</v>
      </c>
      <c r="O14" s="112" t="e">
        <f t="shared" si="5"/>
        <v>#DIV/0!</v>
      </c>
      <c r="P14" s="95"/>
      <c r="Q14" s="95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F14" s="33" t="s">
        <v>11</v>
      </c>
      <c r="AG14" s="33" t="s">
        <v>12</v>
      </c>
    </row>
    <row r="15" spans="1:37" x14ac:dyDescent="0.2">
      <c r="A15" s="61" t="s">
        <v>27</v>
      </c>
      <c r="B15" s="96">
        <f>((+B14/H34)-1)*100</f>
        <v>6.8050324898033976</v>
      </c>
      <c r="C15" s="97">
        <f t="shared" ref="C15:O15" si="6">((+C14/B14)-1)*100</f>
        <v>6.7651362914291635</v>
      </c>
      <c r="D15" s="97">
        <f t="shared" si="6"/>
        <v>4.2472701480248398</v>
      </c>
      <c r="E15" s="97">
        <f t="shared" si="6"/>
        <v>4.9500463048345988</v>
      </c>
      <c r="F15" s="97">
        <f t="shared" si="6"/>
        <v>1.3693438740089325</v>
      </c>
      <c r="G15" s="97">
        <f t="shared" si="6"/>
        <v>6.3143262907048525</v>
      </c>
      <c r="H15" s="97">
        <f t="shared" si="6"/>
        <v>3.8352778949930499</v>
      </c>
      <c r="I15" s="97">
        <f t="shared" si="6"/>
        <v>1.2691556340778343</v>
      </c>
      <c r="J15" s="97">
        <f t="shared" si="6"/>
        <v>7.4168667559009416</v>
      </c>
      <c r="K15" s="97">
        <f t="shared" si="6"/>
        <v>-5.1988122938280039</v>
      </c>
      <c r="L15" s="97">
        <f t="shared" si="6"/>
        <v>-2.7260514268992564</v>
      </c>
      <c r="M15" s="98">
        <f t="shared" si="6"/>
        <v>-2.8987984879812245</v>
      </c>
      <c r="N15" s="98">
        <f t="shared" si="6"/>
        <v>-8.49652064464237</v>
      </c>
      <c r="O15" s="113" t="e">
        <f t="shared" si="6"/>
        <v>#DIV/0!</v>
      </c>
      <c r="P15" s="123"/>
      <c r="Q15" s="123"/>
      <c r="AF15" s="24">
        <v>7227.6880000000001</v>
      </c>
      <c r="AG15" s="24">
        <v>7323.8980000000001</v>
      </c>
    </row>
    <row r="16" spans="1:37" ht="12.75" customHeight="1" x14ac:dyDescent="0.2">
      <c r="A16" s="17"/>
      <c r="B16" s="316" t="s">
        <v>87</v>
      </c>
      <c r="C16" s="317"/>
      <c r="D16" s="317"/>
      <c r="E16" s="317"/>
      <c r="F16" s="317"/>
      <c r="G16" s="317"/>
      <c r="H16" s="317"/>
      <c r="I16" s="317"/>
      <c r="J16" s="317"/>
      <c r="K16" s="317"/>
      <c r="L16" s="317"/>
      <c r="M16" s="317"/>
      <c r="N16" s="317"/>
      <c r="O16" s="318"/>
      <c r="P16" s="124"/>
      <c r="Q16" s="124"/>
      <c r="AF16" s="24">
        <v>14920.593000000001</v>
      </c>
      <c r="AG16" s="24">
        <v>15382.477000000001</v>
      </c>
    </row>
    <row r="17" spans="1:33" x14ac:dyDescent="0.2">
      <c r="A17" s="13" t="s">
        <v>79</v>
      </c>
      <c r="B17" s="75">
        <v>13350.690244645633</v>
      </c>
      <c r="C17" s="14">
        <v>14690.785</v>
      </c>
      <c r="D17" s="14">
        <v>14756.563</v>
      </c>
      <c r="E17" s="14">
        <v>15557</v>
      </c>
      <c r="F17" s="14">
        <v>16106.873</v>
      </c>
      <c r="G17" s="14">
        <v>17165.650000000001</v>
      </c>
      <c r="H17" s="23">
        <f>+W17+B78</f>
        <v>18361.942037100001</v>
      </c>
      <c r="I17" s="23">
        <f>+X17+C78</f>
        <v>19218.918523119999</v>
      </c>
      <c r="J17" s="23">
        <f>+Y17+D78</f>
        <v>19848.330523869998</v>
      </c>
      <c r="K17" s="14">
        <f>+Z17</f>
        <v>20025.581999999999</v>
      </c>
      <c r="L17" s="14">
        <f>+AA17</f>
        <v>20588.813999999998</v>
      </c>
      <c r="M17" s="43">
        <f>+AB17</f>
        <v>20579.263999999999</v>
      </c>
      <c r="N17" s="65">
        <v>20373.773000000001</v>
      </c>
      <c r="O17" s="99"/>
      <c r="P17" s="65"/>
      <c r="Q17" s="65"/>
      <c r="R17" s="81"/>
      <c r="S17" s="26" t="s">
        <v>105</v>
      </c>
      <c r="T17" s="64">
        <v>15557.648999999999</v>
      </c>
      <c r="U17" s="64">
        <v>16106.873</v>
      </c>
      <c r="V17" s="64">
        <v>17165.650000000001</v>
      </c>
      <c r="W17" s="24">
        <v>18303.18</v>
      </c>
      <c r="X17" s="24">
        <v>19160.055</v>
      </c>
      <c r="Y17" s="24">
        <v>19786.261999999999</v>
      </c>
      <c r="Z17" s="102">
        <v>20025.581999999999</v>
      </c>
      <c r="AA17" s="103">
        <v>20588.813999999998</v>
      </c>
      <c r="AB17" s="103">
        <v>20579.263999999999</v>
      </c>
      <c r="AC17" s="103">
        <v>20373.773000000001</v>
      </c>
      <c r="AF17" s="24">
        <v>7850.8469999999998</v>
      </c>
      <c r="AG17" s="24">
        <v>7410.5010000000002</v>
      </c>
    </row>
    <row r="18" spans="1:33" s="109" customFormat="1" x14ac:dyDescent="0.2">
      <c r="A18" s="106" t="s">
        <v>102</v>
      </c>
      <c r="B18" s="94">
        <f>+B17/$D35*1000000</f>
        <v>489.17747117650191</v>
      </c>
      <c r="C18" s="95">
        <f>+C17/$C35*1000000</f>
        <v>537.98594902663251</v>
      </c>
      <c r="D18" s="95">
        <f>+D17/$B35*1000000</f>
        <v>539.69385355456177</v>
      </c>
      <c r="E18" s="95">
        <v>569.06020319470247</v>
      </c>
      <c r="F18" s="95">
        <v>584.58290259912599</v>
      </c>
      <c r="G18" s="95">
        <v>620.48812149120295</v>
      </c>
      <c r="H18" s="95">
        <f>+H17/$J35*1000000</f>
        <v>661.06470120443623</v>
      </c>
      <c r="I18" s="95">
        <f>+I17/$K35*1000000</f>
        <v>691.26529323922477</v>
      </c>
      <c r="J18" s="95">
        <f t="shared" ref="J18:O18" si="7">+J17/L35*1000000</f>
        <v>711.71481522490694</v>
      </c>
      <c r="K18" s="95">
        <f t="shared" si="7"/>
        <v>711.29301213020358</v>
      </c>
      <c r="L18" s="95">
        <f t="shared" si="7"/>
        <v>727.46831249570698</v>
      </c>
      <c r="M18" s="95">
        <f t="shared" si="7"/>
        <v>725.86726869481049</v>
      </c>
      <c r="N18" s="95">
        <f t="shared" si="7"/>
        <v>715.14007796496685</v>
      </c>
      <c r="O18" s="112" t="e">
        <f t="shared" si="7"/>
        <v>#DIV/0!</v>
      </c>
      <c r="P18" s="95"/>
      <c r="Q18" s="95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F18" s="33">
        <v>20579.263999999999</v>
      </c>
      <c r="AG18" s="33">
        <v>20373.773000000001</v>
      </c>
    </row>
    <row r="19" spans="1:33" s="109" customFormat="1" x14ac:dyDescent="0.2">
      <c r="A19" s="111" t="s">
        <v>27</v>
      </c>
      <c r="B19" s="96">
        <f>((+B18/H35)-1)*100</f>
        <v>10.680176523815765</v>
      </c>
      <c r="C19" s="97">
        <f t="shared" ref="C19:K19" si="8">((+C18/B18)-1)*100</f>
        <v>9.977662653339948</v>
      </c>
      <c r="D19" s="97">
        <f t="shared" si="8"/>
        <v>0.3174626644096179</v>
      </c>
      <c r="E19" s="97">
        <f t="shared" si="8"/>
        <v>5.4412977740484481</v>
      </c>
      <c r="F19" s="97">
        <f t="shared" si="8"/>
        <v>2.7277780658846229</v>
      </c>
      <c r="G19" s="97">
        <f t="shared" si="8"/>
        <v>6.1420234379825356</v>
      </c>
      <c r="H19" s="97">
        <f t="shared" si="8"/>
        <v>6.5394611609512543</v>
      </c>
      <c r="I19" s="97">
        <f t="shared" si="8"/>
        <v>4.5684774848459009</v>
      </c>
      <c r="J19" s="97">
        <f t="shared" si="8"/>
        <v>2.9582740788065554</v>
      </c>
      <c r="K19" s="97">
        <f t="shared" si="8"/>
        <v>-5.9265746009529163E-2</v>
      </c>
      <c r="L19" s="97">
        <f>((+L18/K18)-1)*100</f>
        <v>2.2740699106632789</v>
      </c>
      <c r="M19" s="98">
        <f>((+M18/L18)-1)*100</f>
        <v>-0.22008433541301775</v>
      </c>
      <c r="N19" s="98">
        <f>((+N18/M18)-1)*100</f>
        <v>-1.4778446683692326</v>
      </c>
      <c r="O19" s="113" t="e">
        <f>((+O18/N18)-1)*100</f>
        <v>#DIV/0!</v>
      </c>
      <c r="P19" s="123"/>
      <c r="Q19" s="123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F19" s="33">
        <v>339.37299999999999</v>
      </c>
      <c r="AG19" s="33">
        <v>365.27499999999998</v>
      </c>
    </row>
    <row r="20" spans="1:33" ht="12.75" customHeight="1" x14ac:dyDescent="0.2">
      <c r="A20" s="17"/>
      <c r="B20" s="316" t="s">
        <v>88</v>
      </c>
      <c r="C20" s="317"/>
      <c r="D20" s="317"/>
      <c r="E20" s="317"/>
      <c r="F20" s="317"/>
      <c r="G20" s="317"/>
      <c r="H20" s="317"/>
      <c r="I20" s="317"/>
      <c r="J20" s="317"/>
      <c r="K20" s="317"/>
      <c r="L20" s="317"/>
      <c r="M20" s="317"/>
      <c r="N20" s="317"/>
      <c r="O20" s="318"/>
      <c r="P20" s="124"/>
      <c r="Q20" s="124"/>
      <c r="AF20" s="92">
        <f>SUM(AF15:AF19)</f>
        <v>50917.765000000007</v>
      </c>
      <c r="AG20" s="92">
        <f>SUM(AG15:AG19)</f>
        <v>50855.924000000006</v>
      </c>
    </row>
    <row r="21" spans="1:33" x14ac:dyDescent="0.2">
      <c r="A21" s="13" t="s">
        <v>79</v>
      </c>
      <c r="B21" s="75">
        <v>186.17083361308082</v>
      </c>
      <c r="C21" s="14">
        <v>278.69400000000002</v>
      </c>
      <c r="D21" s="14">
        <v>346.67</v>
      </c>
      <c r="E21" s="14">
        <v>307.05799999999999</v>
      </c>
      <c r="F21" s="14">
        <v>335.72</v>
      </c>
      <c r="G21" s="14">
        <v>401.35500000000002</v>
      </c>
      <c r="H21" s="14">
        <f>+W21+B79</f>
        <v>376.45573027</v>
      </c>
      <c r="I21" s="14">
        <f>+X21+C79</f>
        <v>389.27426531000003</v>
      </c>
      <c r="J21" s="14">
        <f>+Y21+D79</f>
        <v>362.40900478000003</v>
      </c>
      <c r="K21" s="100">
        <f>+Z21</f>
        <v>384.11799999999999</v>
      </c>
      <c r="L21" s="100">
        <f>+AA21</f>
        <v>379.91800000000001</v>
      </c>
      <c r="M21" s="101">
        <f>+AB21</f>
        <v>339.37299999999999</v>
      </c>
      <c r="N21" s="65">
        <v>365.27499999999998</v>
      </c>
      <c r="O21" s="99"/>
      <c r="P21" s="65"/>
      <c r="Q21" s="65"/>
      <c r="S21" s="26" t="s">
        <v>106</v>
      </c>
      <c r="T21" s="64">
        <v>307.05799999999999</v>
      </c>
      <c r="U21" s="64">
        <v>335.72</v>
      </c>
      <c r="V21" s="64">
        <v>401.35500000000002</v>
      </c>
      <c r="W21" s="24">
        <v>376.375</v>
      </c>
      <c r="X21" s="24">
        <v>389.20800000000003</v>
      </c>
      <c r="Y21" s="24">
        <v>361.858</v>
      </c>
      <c r="Z21" s="102">
        <v>384.11799999999999</v>
      </c>
      <c r="AA21" s="102">
        <v>379.91800000000001</v>
      </c>
      <c r="AB21" s="103">
        <v>339.37299999999999</v>
      </c>
      <c r="AC21" s="103">
        <v>365.27499999999998</v>
      </c>
    </row>
    <row r="22" spans="1:33" s="109" customFormat="1" x14ac:dyDescent="0.2">
      <c r="A22" s="106" t="s">
        <v>102</v>
      </c>
      <c r="B22" s="94">
        <f>+B21/$D36*1000000</f>
        <v>210.61716834260724</v>
      </c>
      <c r="C22" s="95">
        <f>+C21/$C36*1000000</f>
        <v>31.370575860007904</v>
      </c>
      <c r="D22" s="95">
        <f>+D21/$B36*1000000</f>
        <v>39.022144478851139</v>
      </c>
      <c r="E22" s="95">
        <v>28.449530337870254</v>
      </c>
      <c r="F22" s="95">
        <v>31.256988644436206</v>
      </c>
      <c r="G22" s="95">
        <v>37.322371067623187</v>
      </c>
      <c r="H22" s="95">
        <f>+H21/$J36*1000000</f>
        <v>34.718171522402535</v>
      </c>
      <c r="I22" s="95">
        <f>+I21/$K36*1000000</f>
        <v>35.965854230263211</v>
      </c>
      <c r="J22" s="95">
        <f t="shared" ref="J22:O22" si="9">+J21/L36*1000000</f>
        <v>33.535268322673076</v>
      </c>
      <c r="K22" s="95">
        <f t="shared" si="9"/>
        <v>35.242922087615426</v>
      </c>
      <c r="L22" s="95">
        <f t="shared" si="9"/>
        <v>48.77812665945622</v>
      </c>
      <c r="M22" s="95">
        <f t="shared" si="9"/>
        <v>43.877179116783211</v>
      </c>
      <c r="N22" s="95">
        <f t="shared" si="9"/>
        <v>45.93895950756302</v>
      </c>
      <c r="O22" s="112" t="e">
        <f t="shared" si="9"/>
        <v>#DIV/0!</v>
      </c>
      <c r="P22" s="95"/>
      <c r="Q22" s="95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</row>
    <row r="23" spans="1:33" s="109" customFormat="1" x14ac:dyDescent="0.2">
      <c r="A23" s="111" t="s">
        <v>27</v>
      </c>
      <c r="B23" s="96">
        <f>((+B22/H36)-1)*100</f>
        <v>928.73865237095129</v>
      </c>
      <c r="C23" s="97">
        <f t="shared" ref="C23:O23" si="10">((+C22/B22)-1)*100</f>
        <v>-85.105404223753524</v>
      </c>
      <c r="D23" s="97">
        <f t="shared" si="10"/>
        <v>24.390909025669714</v>
      </c>
      <c r="E23" s="97">
        <f t="shared" si="10"/>
        <v>-27.093882927707714</v>
      </c>
      <c r="F23" s="97">
        <f t="shared" si="10"/>
        <v>9.8682061644751897</v>
      </c>
      <c r="G23" s="97">
        <f t="shared" si="10"/>
        <v>19.404884111466146</v>
      </c>
      <c r="H23" s="97">
        <f t="shared" si="10"/>
        <v>-6.9775833386956805</v>
      </c>
      <c r="I23" s="97">
        <f t="shared" si="10"/>
        <v>3.5937454455387652</v>
      </c>
      <c r="J23" s="97">
        <f t="shared" si="10"/>
        <v>-6.7580374764043221</v>
      </c>
      <c r="K23" s="97">
        <f t="shared" si="10"/>
        <v>5.0921130211676546</v>
      </c>
      <c r="L23" s="97">
        <f t="shared" si="10"/>
        <v>38.405454968210904</v>
      </c>
      <c r="M23" s="98">
        <f t="shared" si="10"/>
        <v>-10.047428793009827</v>
      </c>
      <c r="N23" s="98">
        <f t="shared" si="10"/>
        <v>4.698981184027784</v>
      </c>
      <c r="O23" s="113" t="e">
        <f t="shared" si="10"/>
        <v>#DIV/0!</v>
      </c>
      <c r="P23" s="123"/>
      <c r="Q23" s="123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</row>
    <row r="24" spans="1:33" s="24" customFormat="1" x14ac:dyDescent="0.2">
      <c r="A24" s="34" t="s">
        <v>89</v>
      </c>
      <c r="B24" s="77">
        <f>+B5+B9+B13+B17+B21</f>
        <v>36549.20388169006</v>
      </c>
      <c r="C24" s="119">
        <f>+C5+C9+C13+C17+C21</f>
        <v>39092.108999999997</v>
      </c>
      <c r="D24" s="119">
        <f t="shared" ref="D24:K24" si="11">+D5+D9+D13+D17+D21</f>
        <v>40043.063000000002</v>
      </c>
      <c r="E24" s="119">
        <f t="shared" si="11"/>
        <v>40609.250999999997</v>
      </c>
      <c r="F24" s="119">
        <f t="shared" si="11"/>
        <v>41867.112000000001</v>
      </c>
      <c r="G24" s="119">
        <f t="shared" si="11"/>
        <v>44084.453000000001</v>
      </c>
      <c r="H24" s="119">
        <f t="shared" si="11"/>
        <v>47504.270117680004</v>
      </c>
      <c r="I24" s="119">
        <f t="shared" si="11"/>
        <v>49706.46626298</v>
      </c>
      <c r="J24" s="119">
        <f>+J5+J9+J13+J17+J21</f>
        <v>48002.999624139993</v>
      </c>
      <c r="K24" s="119">
        <f t="shared" si="11"/>
        <v>49385.5</v>
      </c>
      <c r="L24" s="119">
        <f>+L5+L9+L13+L17+L21</f>
        <v>50038.21899999999</v>
      </c>
      <c r="M24" s="119">
        <f>+M5+M9+M13+M17+M21</f>
        <v>50917.765000000007</v>
      </c>
      <c r="N24" s="119">
        <f>+N5+N9+N13+N17+N21</f>
        <v>50855.924000000006</v>
      </c>
      <c r="O24" s="129">
        <f>+O5+O9+O13+O17+O21</f>
        <v>0</v>
      </c>
      <c r="P24" s="125"/>
      <c r="Q24" s="125"/>
      <c r="R24" s="64"/>
      <c r="S24" s="64"/>
      <c r="T24" s="64"/>
      <c r="U24" s="71"/>
      <c r="V24" s="64"/>
      <c r="W24" s="64"/>
      <c r="X24" s="64"/>
      <c r="Y24" s="64"/>
      <c r="Z24" s="102"/>
      <c r="AA24" s="102"/>
      <c r="AB24" s="102"/>
      <c r="AC24" s="102"/>
    </row>
    <row r="25" spans="1:33" x14ac:dyDescent="0.2">
      <c r="A25" s="62" t="s">
        <v>102</v>
      </c>
      <c r="B25" s="120">
        <f>+B24/$D37*1000000</f>
        <v>634.39583930176093</v>
      </c>
      <c r="C25" s="121">
        <f>+C24/$C37*1000000</f>
        <v>677.74237453102148</v>
      </c>
      <c r="D25" s="121">
        <f>+D24/$B37*1000000</f>
        <v>692.25937403344585</v>
      </c>
      <c r="E25" s="121">
        <v>721.24128114647556</v>
      </c>
      <c r="F25" s="121">
        <v>730.40358458067863</v>
      </c>
      <c r="G25" s="121">
        <v>761.54412696394581</v>
      </c>
      <c r="H25" s="121">
        <f>+H24/$J37*1000000</f>
        <v>812.56141437428778</v>
      </c>
      <c r="I25" s="121">
        <f>+I24/$K37*1000000</f>
        <v>846.04287121067841</v>
      </c>
      <c r="J25" s="121">
        <f t="shared" ref="J25:O25" si="12">+J24/L37*1000000</f>
        <v>811.80373469868823</v>
      </c>
      <c r="K25" s="121">
        <f t="shared" si="12"/>
        <v>828.34767069517272</v>
      </c>
      <c r="L25" s="121">
        <f t="shared" si="12"/>
        <v>833.34436393676822</v>
      </c>
      <c r="M25" s="121">
        <f t="shared" si="12"/>
        <v>843.84302650791039</v>
      </c>
      <c r="N25" s="121">
        <f t="shared" si="12"/>
        <v>838.84064976136995</v>
      </c>
      <c r="O25" s="130" t="e">
        <f t="shared" si="12"/>
        <v>#DIV/0!</v>
      </c>
      <c r="P25" s="126"/>
      <c r="Q25" s="126"/>
      <c r="W25" s="104">
        <f t="shared" ref="W25:AC25" si="13">SUM(W4:W24)</f>
        <v>47269.461000000003</v>
      </c>
      <c r="X25" s="104">
        <f t="shared" si="13"/>
        <v>49520.251999999993</v>
      </c>
      <c r="Y25" s="104">
        <f t="shared" si="13"/>
        <v>47822.349000000002</v>
      </c>
      <c r="Z25" s="65">
        <f t="shared" si="13"/>
        <v>49385.5</v>
      </c>
      <c r="AA25" s="65">
        <f t="shared" si="13"/>
        <v>50038.21899999999</v>
      </c>
      <c r="AB25" s="65">
        <f t="shared" si="13"/>
        <v>50917.765000000007</v>
      </c>
      <c r="AC25" s="103">
        <f t="shared" si="13"/>
        <v>50855.924000000006</v>
      </c>
    </row>
    <row r="26" spans="1:33" x14ac:dyDescent="0.2">
      <c r="A26" s="62" t="s">
        <v>27</v>
      </c>
      <c r="B26" s="78">
        <f>((+B25/H37)-1)*100</f>
        <v>5.9354915286417675</v>
      </c>
      <c r="C26" s="122">
        <f t="shared" ref="C26:O26" si="14">((+C25/B25)-1)*100</f>
        <v>6.8327269102157695</v>
      </c>
      <c r="D26" s="122">
        <f t="shared" si="14"/>
        <v>2.1419642696046237</v>
      </c>
      <c r="E26" s="122">
        <f t="shared" si="14"/>
        <v>4.186567665262042</v>
      </c>
      <c r="F26" s="122">
        <f t="shared" si="14"/>
        <v>1.2703520546742508</v>
      </c>
      <c r="G26" s="122">
        <f t="shared" si="14"/>
        <v>4.2634706401591504</v>
      </c>
      <c r="H26" s="122">
        <f t="shared" si="14"/>
        <v>6.6991899226815699</v>
      </c>
      <c r="I26" s="122">
        <f t="shared" si="14"/>
        <v>4.1204832329102103</v>
      </c>
      <c r="J26" s="122">
        <f t="shared" si="14"/>
        <v>-4.0469741755514548</v>
      </c>
      <c r="K26" s="122">
        <f t="shared" si="14"/>
        <v>2.0379231197581227</v>
      </c>
      <c r="L26" s="122">
        <f t="shared" si="14"/>
        <v>0.60321208332754228</v>
      </c>
      <c r="M26" s="122">
        <f t="shared" si="14"/>
        <v>1.2598228326097916</v>
      </c>
      <c r="N26" s="122">
        <f t="shared" si="14"/>
        <v>-0.59280892173060318</v>
      </c>
      <c r="O26" s="131" t="e">
        <f t="shared" si="14"/>
        <v>#DIV/0!</v>
      </c>
      <c r="P26" s="127"/>
      <c r="Q26" s="127"/>
      <c r="Y26" s="65">
        <f>+Y25+181</f>
        <v>48003.349000000002</v>
      </c>
    </row>
    <row r="28" spans="1:33" s="74" customFormat="1" ht="12" x14ac:dyDescent="0.2">
      <c r="A28" s="90"/>
      <c r="B28" s="90">
        <v>36549</v>
      </c>
      <c r="C28" s="90">
        <v>39092</v>
      </c>
      <c r="D28" s="90">
        <v>40043</v>
      </c>
      <c r="E28" s="90">
        <v>40609</v>
      </c>
      <c r="F28" s="74">
        <v>41867</v>
      </c>
      <c r="G28" s="74">
        <v>44084</v>
      </c>
      <c r="H28" s="74">
        <v>47503.809117680001</v>
      </c>
      <c r="I28" s="74">
        <v>49706.21426298</v>
      </c>
      <c r="J28" s="74">
        <v>48002.650624139998</v>
      </c>
      <c r="K28" s="74">
        <v>49386</v>
      </c>
      <c r="L28" s="74">
        <v>50039</v>
      </c>
      <c r="M28" s="73">
        <v>50918</v>
      </c>
      <c r="N28" s="73">
        <v>50856</v>
      </c>
      <c r="O28" s="73"/>
      <c r="P28" s="128"/>
      <c r="Q28" s="128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</row>
    <row r="29" spans="1:33" s="74" customFormat="1" x14ac:dyDescent="0.2">
      <c r="B29" s="74">
        <f>+B28-B24</f>
        <v>-0.2038816900603706</v>
      </c>
      <c r="C29" s="74">
        <f t="shared" ref="C29:N29" si="15">+C28-C24</f>
        <v>-0.10899999999674037</v>
      </c>
      <c r="D29" s="74">
        <f t="shared" si="15"/>
        <v>-6.3000000001920853E-2</v>
      </c>
      <c r="E29" s="74">
        <f t="shared" si="15"/>
        <v>-0.25099999999656575</v>
      </c>
      <c r="F29" s="74">
        <f t="shared" si="15"/>
        <v>-0.11200000000098953</v>
      </c>
      <c r="G29" s="74">
        <f t="shared" si="15"/>
        <v>-0.45300000000133878</v>
      </c>
      <c r="H29" s="74">
        <f t="shared" si="15"/>
        <v>-0.46100000000296859</v>
      </c>
      <c r="I29" s="74">
        <f t="shared" si="15"/>
        <v>-0.25200000000040745</v>
      </c>
      <c r="J29" s="74">
        <f t="shared" si="15"/>
        <v>-0.3489999999947031</v>
      </c>
      <c r="K29" s="74">
        <f t="shared" si="15"/>
        <v>0.5</v>
      </c>
      <c r="L29" s="74">
        <f t="shared" si="15"/>
        <v>0.78100000000995351</v>
      </c>
      <c r="M29" s="74">
        <f t="shared" si="15"/>
        <v>0.23499999999330612</v>
      </c>
      <c r="N29" s="74">
        <f t="shared" si="15"/>
        <v>7.5999999993655365E-2</v>
      </c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9"/>
      <c r="AE29" s="9"/>
    </row>
    <row r="31" spans="1:33" s="37" customFormat="1" x14ac:dyDescent="0.2">
      <c r="B31" s="38" t="s">
        <v>37</v>
      </c>
      <c r="C31" s="38" t="s">
        <v>107</v>
      </c>
      <c r="D31" s="38" t="s">
        <v>108</v>
      </c>
      <c r="E31" s="38" t="s">
        <v>109</v>
      </c>
      <c r="F31" s="39"/>
      <c r="G31" s="40" t="s">
        <v>110</v>
      </c>
      <c r="H31" s="40" t="s">
        <v>111</v>
      </c>
      <c r="I31" s="26"/>
      <c r="J31" s="38" t="s">
        <v>112</v>
      </c>
      <c r="K31" s="38" t="s">
        <v>113</v>
      </c>
      <c r="L31" s="38" t="s">
        <v>114</v>
      </c>
      <c r="M31" s="38" t="s">
        <v>38</v>
      </c>
      <c r="N31" s="38" t="s">
        <v>115</v>
      </c>
      <c r="O31" s="38" t="s">
        <v>39</v>
      </c>
      <c r="P31" s="38" t="s">
        <v>40</v>
      </c>
      <c r="Q31" s="38" t="s">
        <v>41</v>
      </c>
      <c r="R31" s="26"/>
      <c r="S31" s="26"/>
      <c r="V31" s="47"/>
      <c r="W31" s="26"/>
      <c r="X31" s="26"/>
      <c r="Y31" s="26"/>
      <c r="Z31" s="26"/>
      <c r="AA31" s="26"/>
    </row>
    <row r="32" spans="1:33" s="37" customFormat="1" x14ac:dyDescent="0.2">
      <c r="A32" s="12" t="s">
        <v>116</v>
      </c>
      <c r="B32" s="14">
        <v>56780305</v>
      </c>
      <c r="C32" s="14">
        <v>56623296</v>
      </c>
      <c r="D32" s="30">
        <v>56563048</v>
      </c>
      <c r="E32" s="30">
        <v>56519464</v>
      </c>
      <c r="F32" s="39"/>
      <c r="G32" s="30">
        <v>3753.4625852799454</v>
      </c>
      <c r="H32" s="41">
        <f t="shared" ref="H32:H37" si="16">G32/E32*1000000</f>
        <v>66.410088129638766</v>
      </c>
      <c r="I32" s="26"/>
      <c r="J32" s="30">
        <v>57364894</v>
      </c>
      <c r="K32" s="30">
        <v>57642605</v>
      </c>
      <c r="L32" s="30">
        <v>58011772</v>
      </c>
      <c r="M32" s="30">
        <v>58486044</v>
      </c>
      <c r="N32" s="30">
        <v>58899346</v>
      </c>
      <c r="O32" s="30">
        <v>59184202</v>
      </c>
      <c r="P32" s="30">
        <v>59461098</v>
      </c>
      <c r="Q32" s="30"/>
      <c r="R32" s="26"/>
      <c r="S32" s="26"/>
      <c r="U32" s="109"/>
      <c r="V32" s="109"/>
      <c r="W32" s="109"/>
      <c r="X32" s="109"/>
      <c r="Y32" s="109"/>
      <c r="Z32" s="109"/>
    </row>
    <row r="33" spans="1:29" s="37" customFormat="1" x14ac:dyDescent="0.2">
      <c r="A33" s="12" t="s">
        <v>117</v>
      </c>
      <c r="B33" s="14">
        <v>17329094</v>
      </c>
      <c r="C33" s="14">
        <v>17329004</v>
      </c>
      <c r="D33" s="30">
        <v>17391656</v>
      </c>
      <c r="E33" s="30">
        <v>17446332</v>
      </c>
      <c r="F33" s="39"/>
      <c r="G33" s="30">
        <v>13349.941898598852</v>
      </c>
      <c r="H33" s="41">
        <f t="shared" si="16"/>
        <v>765.20049593225974</v>
      </c>
      <c r="I33" s="26"/>
      <c r="J33" s="79">
        <v>17157791</v>
      </c>
      <c r="K33" s="79">
        <v>17178599</v>
      </c>
      <c r="L33" s="79">
        <v>17530016</v>
      </c>
      <c r="M33" s="79">
        <v>17576570</v>
      </c>
      <c r="N33" s="79">
        <v>17618512</v>
      </c>
      <c r="O33" s="79">
        <v>17545868</v>
      </c>
      <c r="P33" s="79">
        <v>17238262</v>
      </c>
      <c r="Q33" s="79"/>
      <c r="R33" s="26"/>
      <c r="S33" s="26"/>
      <c r="U33" s="46"/>
      <c r="V33" s="46"/>
    </row>
    <row r="34" spans="1:29" s="37" customFormat="1" x14ac:dyDescent="0.2">
      <c r="A34" s="12" t="s">
        <v>118</v>
      </c>
      <c r="B34" s="14">
        <v>13172453</v>
      </c>
      <c r="C34" s="14">
        <v>13043886</v>
      </c>
      <c r="D34" s="30">
        <v>12928840</v>
      </c>
      <c r="E34" s="30">
        <v>12876979</v>
      </c>
      <c r="F34" s="39"/>
      <c r="G34" s="30">
        <v>5147.2010618353843</v>
      </c>
      <c r="H34" s="41">
        <f t="shared" si="16"/>
        <v>399.72116610855574</v>
      </c>
      <c r="I34" s="26"/>
      <c r="J34" s="79">
        <v>13528268</v>
      </c>
      <c r="K34" s="79">
        <v>13770590</v>
      </c>
      <c r="L34" s="79">
        <v>13713232</v>
      </c>
      <c r="M34" s="79">
        <v>13888947</v>
      </c>
      <c r="N34" s="79">
        <v>14124548</v>
      </c>
      <c r="O34" s="79">
        <v>14443183</v>
      </c>
      <c r="P34" s="79">
        <v>14898974</v>
      </c>
      <c r="Q34" s="79"/>
      <c r="R34" s="26"/>
      <c r="S34" s="26"/>
      <c r="U34" s="46"/>
      <c r="V34" s="46"/>
    </row>
    <row r="35" spans="1:29" s="37" customFormat="1" x14ac:dyDescent="0.2">
      <c r="A35" s="12" t="s">
        <v>119</v>
      </c>
      <c r="B35" s="14">
        <v>27342470</v>
      </c>
      <c r="C35" s="14">
        <v>27307005</v>
      </c>
      <c r="D35" s="30">
        <v>27292120</v>
      </c>
      <c r="E35" s="30">
        <v>27240042</v>
      </c>
      <c r="F35" s="39"/>
      <c r="G35" s="30">
        <v>12039.387068952161</v>
      </c>
      <c r="H35" s="41">
        <f t="shared" si="16"/>
        <v>441.97388054512402</v>
      </c>
      <c r="I35" s="26"/>
      <c r="J35" s="79">
        <v>27776316</v>
      </c>
      <c r="K35" s="79">
        <v>27802522</v>
      </c>
      <c r="L35" s="79">
        <v>27888039</v>
      </c>
      <c r="M35" s="79">
        <v>28153773</v>
      </c>
      <c r="N35" s="79">
        <v>28302008</v>
      </c>
      <c r="O35" s="79">
        <v>28351277</v>
      </c>
      <c r="P35" s="79">
        <v>28489206</v>
      </c>
      <c r="Q35" s="79"/>
      <c r="R35" s="26"/>
      <c r="S35" s="26"/>
      <c r="U35" s="46"/>
    </row>
    <row r="36" spans="1:29" s="37" customFormat="1" x14ac:dyDescent="0.2">
      <c r="A36" s="12" t="s">
        <v>120</v>
      </c>
      <c r="B36" s="14">
        <v>8883930</v>
      </c>
      <c r="C36" s="14">
        <v>8883930</v>
      </c>
      <c r="D36" s="30">
        <v>883930</v>
      </c>
      <c r="E36" s="30">
        <v>8883930</v>
      </c>
      <c r="F36" s="39"/>
      <c r="G36" s="30">
        <v>181.88372489373899</v>
      </c>
      <c r="H36" s="41">
        <f t="shared" si="16"/>
        <v>20.473340615441476</v>
      </c>
      <c r="I36" s="26"/>
      <c r="J36" s="30">
        <v>10843190</v>
      </c>
      <c r="K36" s="30">
        <v>10823440</v>
      </c>
      <c r="L36" s="30">
        <v>10806802</v>
      </c>
      <c r="M36" s="30">
        <v>10899153</v>
      </c>
      <c r="N36" s="30">
        <v>7788696</v>
      </c>
      <c r="O36" s="30">
        <v>7734613</v>
      </c>
      <c r="P36" s="30">
        <v>7951312</v>
      </c>
      <c r="Q36" s="30"/>
      <c r="R36" s="26"/>
      <c r="S36" s="26"/>
      <c r="U36" s="46"/>
    </row>
    <row r="37" spans="1:29" s="37" customFormat="1" x14ac:dyDescent="0.2">
      <c r="A37" s="12" t="s">
        <v>121</v>
      </c>
      <c r="B37" s="14">
        <f>SUM(B33:B36)-B36</f>
        <v>57844017</v>
      </c>
      <c r="C37" s="14">
        <f>SUM(C33:C36)-C36</f>
        <v>57679895</v>
      </c>
      <c r="D37" s="14">
        <f>SUM(D33:D36)-D36</f>
        <v>57612616</v>
      </c>
      <c r="E37" s="14">
        <f>SUM(E33:E36)-E36</f>
        <v>57563353</v>
      </c>
      <c r="F37" s="39"/>
      <c r="G37" s="30">
        <f>SUM(G32:G36)</f>
        <v>34471.876339560084</v>
      </c>
      <c r="H37" s="41">
        <f t="shared" si="16"/>
        <v>598.85108394502458</v>
      </c>
      <c r="I37" s="26"/>
      <c r="J37" s="30">
        <f t="shared" ref="J37:O37" si="17">SUM(J33:J36)-J36</f>
        <v>58462375</v>
      </c>
      <c r="K37" s="30">
        <f t="shared" si="17"/>
        <v>58751711</v>
      </c>
      <c r="L37" s="30">
        <f t="shared" si="17"/>
        <v>59131287</v>
      </c>
      <c r="M37" s="30">
        <f t="shared" si="17"/>
        <v>59619290</v>
      </c>
      <c r="N37" s="30">
        <f t="shared" si="17"/>
        <v>60045068</v>
      </c>
      <c r="O37" s="30">
        <f t="shared" si="17"/>
        <v>60340328</v>
      </c>
      <c r="P37" s="30">
        <v>60626442</v>
      </c>
      <c r="Q37" s="30"/>
      <c r="R37" s="26"/>
      <c r="S37" s="26"/>
      <c r="U37" s="46"/>
    </row>
    <row r="38" spans="1:29" s="29" customFormat="1" x14ac:dyDescent="0.2">
      <c r="D38" s="31"/>
      <c r="E38" s="31"/>
      <c r="F38" s="31"/>
      <c r="G38" s="31"/>
      <c r="H38" s="31"/>
      <c r="L38" s="35"/>
      <c r="M38" s="30"/>
      <c r="N38" s="30"/>
      <c r="O38" s="30"/>
      <c r="P38" s="30"/>
      <c r="Q38" s="30"/>
      <c r="R38" s="26"/>
      <c r="S38" s="26"/>
      <c r="T38" s="37"/>
      <c r="U38" s="46"/>
      <c r="V38" s="37"/>
      <c r="W38" s="37"/>
      <c r="X38" s="37"/>
      <c r="Y38" s="37"/>
      <c r="Z38" s="37"/>
      <c r="AA38" s="37"/>
      <c r="AB38" s="37"/>
      <c r="AC38" s="37"/>
    </row>
    <row r="39" spans="1:29" s="29" customFormat="1" x14ac:dyDescent="0.2">
      <c r="D39" s="31"/>
      <c r="E39" s="31"/>
      <c r="F39" s="31"/>
      <c r="G39" s="31"/>
      <c r="H39" s="31"/>
      <c r="L39" s="35"/>
      <c r="M39" s="37"/>
      <c r="N39" s="37"/>
      <c r="O39" s="37"/>
      <c r="P39" s="37"/>
      <c r="Q39" s="37"/>
      <c r="R39" s="26"/>
      <c r="S39" s="26"/>
      <c r="T39" s="37"/>
      <c r="U39" s="46"/>
      <c r="V39" s="37"/>
      <c r="W39" s="37"/>
      <c r="X39" s="37"/>
      <c r="Y39" s="37"/>
      <c r="Z39" s="37"/>
      <c r="AA39" s="37"/>
      <c r="AB39" s="37"/>
      <c r="AC39" s="37"/>
    </row>
    <row r="40" spans="1:29" s="26" customFormat="1" x14ac:dyDescent="0.2">
      <c r="A40" s="26">
        <v>1998</v>
      </c>
      <c r="B40" s="26">
        <v>1999</v>
      </c>
      <c r="C40" s="26">
        <v>2000</v>
      </c>
      <c r="D40" s="26">
        <v>2001</v>
      </c>
      <c r="E40" s="36">
        <v>2002</v>
      </c>
      <c r="F40" s="36">
        <v>2003</v>
      </c>
      <c r="G40" s="36">
        <v>2004</v>
      </c>
      <c r="H40" s="36">
        <v>2005</v>
      </c>
      <c r="I40" s="36">
        <v>2006</v>
      </c>
      <c r="J40" s="26">
        <v>2007</v>
      </c>
      <c r="K40" s="26">
        <v>2008</v>
      </c>
      <c r="L40" s="26">
        <v>2009</v>
      </c>
      <c r="U40" s="47"/>
    </row>
    <row r="41" spans="1:29" s="24" customFormat="1" x14ac:dyDescent="0.2">
      <c r="A41" s="14">
        <v>34471.876339560084</v>
      </c>
      <c r="B41" s="14">
        <v>36549</v>
      </c>
      <c r="C41" s="14">
        <v>39092</v>
      </c>
      <c r="D41" s="14">
        <v>40043</v>
      </c>
      <c r="E41" s="14">
        <v>40610</v>
      </c>
      <c r="F41" s="14">
        <v>41868</v>
      </c>
      <c r="G41" s="14">
        <v>44084</v>
      </c>
      <c r="H41" s="14">
        <v>47250</v>
      </c>
      <c r="I41" s="14">
        <v>49501</v>
      </c>
      <c r="J41" s="14">
        <v>47802</v>
      </c>
      <c r="K41" s="14">
        <v>45326</v>
      </c>
      <c r="L41" s="14">
        <v>0</v>
      </c>
      <c r="M41" s="64"/>
      <c r="N41" s="64"/>
      <c r="O41" s="64"/>
      <c r="P41" s="64"/>
      <c r="Q41" s="64"/>
      <c r="R41" s="64"/>
      <c r="S41" s="64"/>
      <c r="T41" s="64"/>
      <c r="U41" s="71"/>
      <c r="V41" s="64"/>
      <c r="W41" s="64"/>
      <c r="X41" s="64"/>
      <c r="Y41" s="64"/>
      <c r="Z41" s="64"/>
      <c r="AA41" s="64"/>
      <c r="AB41" s="64"/>
      <c r="AC41" s="64"/>
    </row>
    <row r="42" spans="1:29" s="33" customFormat="1" x14ac:dyDescent="0.2">
      <c r="A42" s="14">
        <v>598.85108394502458</v>
      </c>
      <c r="B42" s="14">
        <v>634.39231147553369</v>
      </c>
      <c r="C42" s="14">
        <v>677.74048479110434</v>
      </c>
      <c r="D42" s="14">
        <v>692.25828489746834</v>
      </c>
      <c r="E42" s="14">
        <v>721.24305716976335</v>
      </c>
      <c r="F42" s="14">
        <v>730.41204569279671</v>
      </c>
      <c r="G42" s="14">
        <v>761.53630154101234</v>
      </c>
      <c r="H42" s="14">
        <v>808.21211933316079</v>
      </c>
      <c r="I42" s="14">
        <v>842.54567496766174</v>
      </c>
      <c r="J42" s="14">
        <v>808.40452534036683</v>
      </c>
      <c r="K42" s="14">
        <v>760.25729256420198</v>
      </c>
      <c r="L42" s="14" t="e">
        <v>#DIV/0!</v>
      </c>
      <c r="M42" s="68"/>
      <c r="N42" s="68"/>
      <c r="O42" s="68"/>
      <c r="P42" s="68"/>
      <c r="Q42" s="68"/>
      <c r="R42" s="68"/>
      <c r="S42" s="68"/>
      <c r="T42" s="68"/>
      <c r="U42" s="71"/>
      <c r="V42" s="68"/>
      <c r="W42" s="68"/>
      <c r="X42" s="68"/>
      <c r="Y42" s="68"/>
      <c r="Z42" s="68"/>
      <c r="AA42" s="68"/>
      <c r="AB42" s="68"/>
      <c r="AC42" s="68"/>
    </row>
    <row r="43" spans="1:29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</row>
    <row r="44" spans="1:29" x14ac:dyDescent="0.2">
      <c r="A44" s="14"/>
      <c r="B44" s="14">
        <f t="shared" ref="B44:K44" si="18">+B24-B41</f>
        <v>0.2038816900603706</v>
      </c>
      <c r="C44" s="14">
        <f t="shared" si="18"/>
        <v>0.10899999999674037</v>
      </c>
      <c r="D44" s="14">
        <f t="shared" si="18"/>
        <v>6.3000000001920853E-2</v>
      </c>
      <c r="E44" s="14">
        <f t="shared" si="18"/>
        <v>-0.74900000000343425</v>
      </c>
      <c r="F44" s="14">
        <f t="shared" si="18"/>
        <v>-0.88799999999901047</v>
      </c>
      <c r="G44" s="14">
        <f t="shared" si="18"/>
        <v>0.45300000000133878</v>
      </c>
      <c r="H44" s="14">
        <f t="shared" si="18"/>
        <v>254.27011768000375</v>
      </c>
      <c r="I44" s="14">
        <f t="shared" si="18"/>
        <v>205.46626298000047</v>
      </c>
      <c r="J44" s="14">
        <f t="shared" si="18"/>
        <v>200.9996241399931</v>
      </c>
      <c r="K44" s="14">
        <f t="shared" si="18"/>
        <v>4059.5</v>
      </c>
      <c r="L44" s="14"/>
    </row>
    <row r="45" spans="1:29" x14ac:dyDescent="0.2">
      <c r="A45" s="14"/>
      <c r="B45" s="14">
        <f t="shared" ref="B45:K45" si="19">+B25-B42</f>
        <v>3.5278262272413485E-3</v>
      </c>
      <c r="C45" s="14">
        <f t="shared" si="19"/>
        <v>1.8897399171464713E-3</v>
      </c>
      <c r="D45" s="14">
        <f t="shared" si="19"/>
        <v>1.0891359775087039E-3</v>
      </c>
      <c r="E45" s="14">
        <f t="shared" si="19"/>
        <v>-1.7760232877890303E-3</v>
      </c>
      <c r="F45" s="14">
        <f t="shared" si="19"/>
        <v>-8.4611121180842019E-3</v>
      </c>
      <c r="G45" s="14">
        <f t="shared" si="19"/>
        <v>7.8254229334788761E-3</v>
      </c>
      <c r="H45" s="14">
        <f t="shared" si="19"/>
        <v>4.3492950411269931</v>
      </c>
      <c r="I45" s="14">
        <f t="shared" si="19"/>
        <v>3.4971962430166741</v>
      </c>
      <c r="J45" s="14">
        <f t="shared" si="19"/>
        <v>3.3992093583214</v>
      </c>
      <c r="K45" s="14">
        <f t="shared" si="19"/>
        <v>68.090378130970748</v>
      </c>
      <c r="L45" s="14"/>
    </row>
    <row r="46" spans="1:29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8" spans="1:29" x14ac:dyDescent="0.2">
      <c r="A48" s="50" t="s">
        <v>122</v>
      </c>
      <c r="B48" s="51">
        <v>2005</v>
      </c>
      <c r="C48" s="51">
        <v>2006</v>
      </c>
      <c r="D48" s="51">
        <v>2007</v>
      </c>
      <c r="I48" s="15"/>
    </row>
    <row r="49" spans="1:9" x14ac:dyDescent="0.2">
      <c r="A49" s="1" t="s">
        <v>123</v>
      </c>
      <c r="B49" s="88"/>
      <c r="C49" s="88"/>
      <c r="D49" s="88"/>
      <c r="I49" s="15"/>
    </row>
    <row r="50" spans="1:9" x14ac:dyDescent="0.2">
      <c r="A50" s="1" t="s">
        <v>124</v>
      </c>
      <c r="B50" s="53"/>
      <c r="C50" s="53"/>
      <c r="D50" s="53"/>
      <c r="I50" s="15"/>
    </row>
    <row r="51" spans="1:9" x14ac:dyDescent="0.2">
      <c r="A51" s="1" t="s">
        <v>125</v>
      </c>
      <c r="B51" s="53"/>
      <c r="C51" s="53"/>
      <c r="D51" s="53"/>
      <c r="I51" s="15"/>
    </row>
    <row r="52" spans="1:9" x14ac:dyDescent="0.2">
      <c r="A52" s="1" t="s">
        <v>126</v>
      </c>
      <c r="B52" s="53">
        <v>233.80911768000001</v>
      </c>
      <c r="C52" s="53">
        <v>186.21426298000003</v>
      </c>
      <c r="D52" s="53">
        <v>180.65062414000002</v>
      </c>
      <c r="I52" s="15"/>
    </row>
    <row r="53" spans="1:9" ht="15" x14ac:dyDescent="0.25">
      <c r="A53" s="10"/>
      <c r="B53" s="48">
        <f>SUM(B49:B52)</f>
        <v>233.80911768000001</v>
      </c>
      <c r="C53" s="48">
        <f>SUM(C49:C52)</f>
        <v>186.21426298000003</v>
      </c>
      <c r="D53" s="48">
        <f>SUM(D49:D52)</f>
        <v>180.65062414000002</v>
      </c>
    </row>
    <row r="54" spans="1:9" ht="15" x14ac:dyDescent="0.25">
      <c r="A54" s="10"/>
      <c r="B54" s="48"/>
      <c r="C54" s="48"/>
      <c r="D54" s="48"/>
    </row>
    <row r="55" spans="1:9" ht="25.5" x14ac:dyDescent="0.2">
      <c r="A55" s="50" t="s">
        <v>123</v>
      </c>
      <c r="B55" s="51">
        <v>2005</v>
      </c>
      <c r="C55" s="51">
        <v>2006</v>
      </c>
      <c r="D55" s="51">
        <v>2007</v>
      </c>
      <c r="F55" s="50" t="s">
        <v>124</v>
      </c>
      <c r="G55" s="51">
        <v>2005</v>
      </c>
      <c r="H55" s="51">
        <v>2006</v>
      </c>
      <c r="I55" s="51">
        <v>2007</v>
      </c>
    </row>
    <row r="56" spans="1:9" x14ac:dyDescent="0.2">
      <c r="A56" s="20" t="s">
        <v>92</v>
      </c>
      <c r="B56" s="89"/>
      <c r="C56" s="88"/>
      <c r="D56" s="88"/>
      <c r="F56" s="20" t="s">
        <v>91</v>
      </c>
      <c r="G56" s="21"/>
      <c r="H56" s="21"/>
      <c r="I56" s="21"/>
    </row>
    <row r="57" spans="1:9" ht="25.5" x14ac:dyDescent="0.2">
      <c r="A57" s="20" t="s">
        <v>93</v>
      </c>
      <c r="B57" s="21"/>
      <c r="C57" s="53"/>
      <c r="D57" s="53"/>
      <c r="F57" s="20" t="s">
        <v>90</v>
      </c>
      <c r="G57" s="21"/>
      <c r="H57" s="21"/>
      <c r="I57" s="21"/>
    </row>
    <row r="58" spans="1:9" ht="25.5" x14ac:dyDescent="0.2">
      <c r="D58" s="48"/>
      <c r="F58" s="20" t="s">
        <v>92</v>
      </c>
      <c r="G58" s="21"/>
      <c r="H58" s="21"/>
      <c r="I58" s="21"/>
    </row>
    <row r="59" spans="1:9" ht="25.5" x14ac:dyDescent="0.2">
      <c r="D59" s="48"/>
      <c r="F59" s="20" t="s">
        <v>93</v>
      </c>
      <c r="G59" s="21"/>
      <c r="H59" s="21"/>
      <c r="I59" s="21"/>
    </row>
    <row r="60" spans="1:9" ht="25.5" x14ac:dyDescent="0.2">
      <c r="A60" s="50" t="s">
        <v>124</v>
      </c>
      <c r="B60" s="51">
        <v>2005</v>
      </c>
      <c r="C60" s="51">
        <v>2006</v>
      </c>
      <c r="D60" s="51">
        <v>2007</v>
      </c>
      <c r="F60" s="20" t="s">
        <v>88</v>
      </c>
      <c r="G60" s="21"/>
      <c r="H60" s="21"/>
      <c r="I60" s="21"/>
    </row>
    <row r="61" spans="1:9" x14ac:dyDescent="0.2">
      <c r="A61" s="20" t="s">
        <v>91</v>
      </c>
      <c r="B61" s="21"/>
      <c r="C61" s="21"/>
      <c r="D61" s="21"/>
      <c r="G61" s="58">
        <f>SUM(G56:G60)</f>
        <v>0</v>
      </c>
      <c r="H61" s="58">
        <f>SUM(H56:H60)</f>
        <v>0</v>
      </c>
      <c r="I61" s="58">
        <f>SUM(I56:I60)</f>
        <v>0</v>
      </c>
    </row>
    <row r="62" spans="1:9" x14ac:dyDescent="0.2">
      <c r="A62" s="20" t="s">
        <v>90</v>
      </c>
      <c r="B62" s="21"/>
      <c r="C62" s="21"/>
      <c r="D62" s="21"/>
    </row>
    <row r="63" spans="1:9" x14ac:dyDescent="0.2">
      <c r="A63" s="20" t="s">
        <v>92</v>
      </c>
      <c r="B63" s="21"/>
      <c r="C63" s="21"/>
      <c r="D63" s="21"/>
    </row>
    <row r="64" spans="1:9" x14ac:dyDescent="0.2">
      <c r="A64" s="20" t="s">
        <v>93</v>
      </c>
      <c r="B64" s="21"/>
      <c r="C64" s="21"/>
      <c r="D64" s="21"/>
    </row>
    <row r="65" spans="1:4" x14ac:dyDescent="0.2">
      <c r="A65" s="20" t="s">
        <v>88</v>
      </c>
      <c r="B65" s="21"/>
      <c r="C65" s="21"/>
      <c r="D65" s="21"/>
    </row>
    <row r="66" spans="1:4" x14ac:dyDescent="0.2">
      <c r="B66" s="22">
        <f>SUM(B61:B65)</f>
        <v>0</v>
      </c>
      <c r="C66" s="22">
        <f>SUM(C61:C65)</f>
        <v>0</v>
      </c>
      <c r="D66" s="22">
        <f>SUM(D61:D65)</f>
        <v>0</v>
      </c>
    </row>
    <row r="67" spans="1:4" x14ac:dyDescent="0.2">
      <c r="B67" s="43"/>
      <c r="C67" s="43"/>
      <c r="D67" s="43"/>
    </row>
    <row r="68" spans="1:4" x14ac:dyDescent="0.2">
      <c r="A68" s="50" t="s">
        <v>125</v>
      </c>
      <c r="B68" s="51">
        <v>2005</v>
      </c>
      <c r="C68" s="51">
        <v>2006</v>
      </c>
      <c r="D68" s="51">
        <v>2007</v>
      </c>
    </row>
    <row r="69" spans="1:4" x14ac:dyDescent="0.2">
      <c r="A69" s="20" t="s">
        <v>90</v>
      </c>
      <c r="B69" s="21"/>
      <c r="C69" s="21"/>
      <c r="D69" s="21"/>
    </row>
    <row r="70" spans="1:4" x14ac:dyDescent="0.2">
      <c r="A70" s="20" t="s">
        <v>92</v>
      </c>
      <c r="B70" s="21"/>
      <c r="C70" s="53"/>
      <c r="D70" s="53"/>
    </row>
    <row r="71" spans="1:4" x14ac:dyDescent="0.2">
      <c r="A71" s="20" t="s">
        <v>93</v>
      </c>
      <c r="B71" s="21"/>
      <c r="C71" s="53"/>
      <c r="D71" s="53"/>
    </row>
    <row r="72" spans="1:4" x14ac:dyDescent="0.2">
      <c r="A72" s="11"/>
      <c r="B72" s="43"/>
      <c r="C72" s="53"/>
      <c r="D72" s="53"/>
    </row>
    <row r="73" spans="1:4" x14ac:dyDescent="0.2">
      <c r="A73" s="2"/>
      <c r="B73" s="48">
        <f>SUM(B69:B71)</f>
        <v>0</v>
      </c>
      <c r="C73" s="48">
        <f>SUM(C69:C71)</f>
        <v>0</v>
      </c>
      <c r="D73" s="48">
        <f>SUM(D69:D71)</f>
        <v>0</v>
      </c>
    </row>
    <row r="74" spans="1:4" x14ac:dyDescent="0.2">
      <c r="A74" s="50" t="s">
        <v>126</v>
      </c>
      <c r="B74" s="51">
        <v>2005</v>
      </c>
      <c r="C74" s="51">
        <v>2006</v>
      </c>
      <c r="D74" s="51">
        <v>2007</v>
      </c>
    </row>
    <row r="75" spans="1:4" x14ac:dyDescent="0.2">
      <c r="A75" s="20" t="s">
        <v>91</v>
      </c>
      <c r="B75" s="21">
        <v>10.08425544</v>
      </c>
      <c r="C75" s="21">
        <v>8.296135940000001</v>
      </c>
      <c r="D75" s="21">
        <v>6.4308736399999997</v>
      </c>
    </row>
    <row r="76" spans="1:4" x14ac:dyDescent="0.2">
      <c r="A76" s="20" t="s">
        <v>90</v>
      </c>
      <c r="B76" s="21">
        <v>117.98457002000001</v>
      </c>
      <c r="C76" s="21">
        <v>71.975703390000007</v>
      </c>
      <c r="D76" s="21">
        <v>69.185739579999975</v>
      </c>
    </row>
    <row r="77" spans="1:4" x14ac:dyDescent="0.2">
      <c r="A77" s="20" t="s">
        <v>92</v>
      </c>
      <c r="B77" s="21">
        <v>46.897524850000025</v>
      </c>
      <c r="C77" s="21">
        <v>47.012635220000021</v>
      </c>
      <c r="D77" s="21">
        <v>42.414482270000008</v>
      </c>
    </row>
    <row r="78" spans="1:4" x14ac:dyDescent="0.2">
      <c r="A78" s="20" t="s">
        <v>93</v>
      </c>
      <c r="B78" s="21">
        <v>58.762037099999986</v>
      </c>
      <c r="C78" s="21">
        <v>58.863523120000004</v>
      </c>
      <c r="D78" s="21">
        <v>62.068523870000028</v>
      </c>
    </row>
    <row r="79" spans="1:4" x14ac:dyDescent="0.2">
      <c r="A79" s="20" t="s">
        <v>88</v>
      </c>
      <c r="B79" s="21">
        <v>8.0730270000000007E-2</v>
      </c>
      <c r="C79" s="21">
        <v>6.6265309999999994E-2</v>
      </c>
      <c r="D79" s="21">
        <v>0.55100477999999997</v>
      </c>
    </row>
    <row r="80" spans="1:4" x14ac:dyDescent="0.2">
      <c r="B80" s="22">
        <f>SUM(B75:B79)</f>
        <v>233.80911768000001</v>
      </c>
      <c r="C80" s="22">
        <f>SUM(C75:C79)</f>
        <v>186.21426298000003</v>
      </c>
      <c r="D80" s="22">
        <f>SUM(D75:D79)</f>
        <v>180.65062414000002</v>
      </c>
    </row>
    <row r="81" spans="1:4" x14ac:dyDescent="0.2">
      <c r="B81" s="56"/>
      <c r="C81" s="56"/>
      <c r="D81" s="57"/>
    </row>
    <row r="82" spans="1:4" x14ac:dyDescent="0.2">
      <c r="B82" s="56"/>
      <c r="C82" s="56"/>
      <c r="D82" s="57"/>
    </row>
    <row r="83" spans="1:4" x14ac:dyDescent="0.2">
      <c r="A83" s="50" t="s">
        <v>124</v>
      </c>
      <c r="B83" s="51">
        <v>2005</v>
      </c>
      <c r="C83" s="51">
        <v>2006</v>
      </c>
      <c r="D83" s="52">
        <v>2007</v>
      </c>
    </row>
    <row r="84" spans="1:4" x14ac:dyDescent="0.2">
      <c r="A84" s="6" t="s">
        <v>80</v>
      </c>
      <c r="B84" s="54"/>
      <c r="C84" s="54"/>
      <c r="D84" s="54"/>
    </row>
    <row r="85" spans="1:4" x14ac:dyDescent="0.2">
      <c r="A85" s="7" t="s">
        <v>81</v>
      </c>
      <c r="B85" s="55"/>
      <c r="C85" s="55"/>
      <c r="D85" s="55"/>
    </row>
    <row r="86" spans="1:4" x14ac:dyDescent="0.2">
      <c r="A86" s="8" t="s">
        <v>82</v>
      </c>
      <c r="B86" s="2"/>
      <c r="C86" s="2"/>
      <c r="D86" s="2"/>
    </row>
    <row r="87" spans="1:4" x14ac:dyDescent="0.2">
      <c r="A87" s="2"/>
      <c r="B87" s="48"/>
      <c r="C87" s="48"/>
      <c r="D87" s="48"/>
    </row>
    <row r="89" spans="1:4" x14ac:dyDescent="0.2">
      <c r="A89" s="50" t="s">
        <v>125</v>
      </c>
      <c r="B89" s="51">
        <v>2005</v>
      </c>
      <c r="C89" s="51">
        <v>2006</v>
      </c>
      <c r="D89" s="52">
        <v>2007</v>
      </c>
    </row>
    <row r="90" spans="1:4" x14ac:dyDescent="0.2">
      <c r="A90" s="6" t="s">
        <v>80</v>
      </c>
      <c r="B90" s="54"/>
      <c r="C90" s="54"/>
      <c r="D90" s="54"/>
    </row>
    <row r="91" spans="1:4" x14ac:dyDescent="0.2">
      <c r="A91" s="7" t="s">
        <v>81</v>
      </c>
      <c r="B91" s="55"/>
      <c r="C91" s="55"/>
      <c r="D91" s="55"/>
    </row>
    <row r="92" spans="1:4" x14ac:dyDescent="0.2">
      <c r="A92" s="8" t="s">
        <v>82</v>
      </c>
      <c r="B92" s="2"/>
      <c r="C92" s="2"/>
      <c r="D92" s="2"/>
    </row>
    <row r="93" spans="1:4" x14ac:dyDescent="0.2">
      <c r="A93" s="2"/>
      <c r="B93" s="48"/>
      <c r="C93" s="48"/>
      <c r="D93" s="48"/>
    </row>
    <row r="95" spans="1:4" x14ac:dyDescent="0.2">
      <c r="A95" s="50" t="s">
        <v>126</v>
      </c>
      <c r="B95" s="51">
        <v>2005</v>
      </c>
      <c r="C95" s="51">
        <v>2006</v>
      </c>
      <c r="D95" s="52">
        <v>2007</v>
      </c>
    </row>
    <row r="96" spans="1:4" x14ac:dyDescent="0.2">
      <c r="A96" s="6" t="s">
        <v>80</v>
      </c>
      <c r="B96" s="54">
        <v>150.22201303000003</v>
      </c>
      <c r="C96" s="54">
        <v>144.83966730000003</v>
      </c>
      <c r="D96" s="54">
        <v>142.26674700999999</v>
      </c>
    </row>
    <row r="97" spans="1:4" x14ac:dyDescent="0.2">
      <c r="A97" s="7" t="s">
        <v>81</v>
      </c>
      <c r="B97" s="55">
        <v>83.587104650000001</v>
      </c>
      <c r="C97" s="55">
        <v>41.374595679999992</v>
      </c>
      <c r="D97" s="55">
        <v>38.383877130000009</v>
      </c>
    </row>
    <row r="98" spans="1:4" x14ac:dyDescent="0.2">
      <c r="A98" s="8" t="s">
        <v>82</v>
      </c>
      <c r="B98" s="2"/>
      <c r="C98" s="2"/>
      <c r="D98" s="2"/>
    </row>
    <row r="99" spans="1:4" x14ac:dyDescent="0.2">
      <c r="A99" s="2"/>
      <c r="B99" s="48">
        <f>SUM(B96:B98)</f>
        <v>233.80911768000004</v>
      </c>
      <c r="C99" s="48">
        <f>SUM(C96:C98)</f>
        <v>186.21426298000003</v>
      </c>
      <c r="D99" s="48">
        <f>SUM(D96:D98)</f>
        <v>180.65062413999999</v>
      </c>
    </row>
  </sheetData>
  <mergeCells count="6">
    <mergeCell ref="B20:O20"/>
    <mergeCell ref="A3:A4"/>
    <mergeCell ref="B4:O4"/>
    <mergeCell ref="B8:O8"/>
    <mergeCell ref="B12:O12"/>
    <mergeCell ref="B16:O1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2"/>
  <dimension ref="A1:AD26"/>
  <sheetViews>
    <sheetView zoomScaleNormal="100" workbookViewId="0"/>
  </sheetViews>
  <sheetFormatPr defaultColWidth="30.5703125" defaultRowHeight="12.75" x14ac:dyDescent="0.2"/>
  <cols>
    <col min="1" max="1" width="18.7109375" style="9" customWidth="1"/>
    <col min="2" max="3" width="7.7109375" style="9" customWidth="1"/>
    <col min="4" max="4" width="9.28515625" style="15" bestFit="1" customWidth="1"/>
    <col min="5" max="8" width="7.7109375" style="15" customWidth="1"/>
    <col min="9" max="11" width="7.7109375" style="9" customWidth="1"/>
    <col min="12" max="12" width="7.7109375" style="32" customWidth="1"/>
    <col min="13" max="19" width="7.7109375" style="26" customWidth="1"/>
    <col min="20" max="21" width="7.7109375" style="37" customWidth="1"/>
    <col min="22" max="22" width="7.7109375" style="46" customWidth="1"/>
    <col min="23" max="26" width="7.7109375" style="37" customWidth="1"/>
    <col min="27" max="27" width="9.85546875" style="37" customWidth="1"/>
    <col min="28" max="28" width="9.85546875" style="37" bestFit="1" customWidth="1"/>
    <col min="29" max="29" width="10.85546875" style="37" bestFit="1" customWidth="1"/>
    <col min="30" max="30" width="9.85546875" style="37" bestFit="1" customWidth="1"/>
    <col min="31" max="16384" width="30.5703125" style="9"/>
  </cols>
  <sheetData>
    <row r="1" spans="1:27" ht="30" customHeight="1" x14ac:dyDescent="0.2">
      <c r="A1" s="138" t="s">
        <v>141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27" ht="15" customHeight="1" x14ac:dyDescent="0.2"/>
    <row r="3" spans="1:27" s="16" customFormat="1" ht="15" customHeight="1" x14ac:dyDescent="0.25">
      <c r="A3" s="268" t="s">
        <v>1</v>
      </c>
      <c r="B3" s="330" t="s">
        <v>83</v>
      </c>
      <c r="C3" s="267" t="s">
        <v>32</v>
      </c>
      <c r="D3" s="267" t="s">
        <v>2</v>
      </c>
      <c r="E3" s="267" t="s">
        <v>3</v>
      </c>
      <c r="F3" s="267" t="s">
        <v>4</v>
      </c>
      <c r="G3" s="267" t="s">
        <v>5</v>
      </c>
      <c r="H3" s="267" t="s">
        <v>6</v>
      </c>
      <c r="I3" s="267" t="s">
        <v>7</v>
      </c>
      <c r="J3" s="267" t="s">
        <v>8</v>
      </c>
      <c r="K3" s="267" t="s">
        <v>9</v>
      </c>
      <c r="L3" s="267" t="s">
        <v>10</v>
      </c>
      <c r="M3" s="267" t="s">
        <v>11</v>
      </c>
      <c r="N3" s="267" t="s">
        <v>12</v>
      </c>
      <c r="O3" s="267" t="s">
        <v>13</v>
      </c>
      <c r="P3" s="267" t="s">
        <v>14</v>
      </c>
      <c r="Q3" s="267" t="s">
        <v>15</v>
      </c>
      <c r="R3" s="267" t="s">
        <v>16</v>
      </c>
      <c r="S3" s="267" t="s">
        <v>17</v>
      </c>
      <c r="T3" s="267" t="s">
        <v>18</v>
      </c>
      <c r="U3" s="267" t="s">
        <v>19</v>
      </c>
      <c r="V3" s="267" t="s">
        <v>20</v>
      </c>
      <c r="W3" s="267" t="s">
        <v>21</v>
      </c>
      <c r="X3" s="267" t="s">
        <v>22</v>
      </c>
      <c r="Y3" s="267" t="s">
        <v>23</v>
      </c>
      <c r="Z3" s="267" t="s">
        <v>24</v>
      </c>
      <c r="AA3" s="270" t="s">
        <v>132</v>
      </c>
    </row>
    <row r="4" spans="1:27" ht="15" customHeight="1" x14ac:dyDescent="0.2">
      <c r="A4" s="209"/>
      <c r="B4" s="331" t="s">
        <v>84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32"/>
    </row>
    <row r="5" spans="1:27" ht="15" customHeight="1" x14ac:dyDescent="0.2">
      <c r="A5" s="210" t="s">
        <v>79</v>
      </c>
      <c r="B5" s="216">
        <v>4265.9654903500032</v>
      </c>
      <c r="C5" s="152">
        <v>4737.2359999999999</v>
      </c>
      <c r="D5" s="152">
        <v>5117.3860000000004</v>
      </c>
      <c r="E5" s="152">
        <v>5377.6310000000003</v>
      </c>
      <c r="F5" s="152">
        <v>5882.8310000000001</v>
      </c>
      <c r="G5" s="197">
        <v>6457.6319999999996</v>
      </c>
      <c r="H5" s="197">
        <v>6729.2370000000001</v>
      </c>
      <c r="I5" s="197">
        <v>7114.7709999999997</v>
      </c>
      <c r="J5" s="197">
        <v>6774.6379999999999</v>
      </c>
      <c r="K5" s="152">
        <v>6913.7569999999996</v>
      </c>
      <c r="L5" s="152">
        <v>7049.19</v>
      </c>
      <c r="M5" s="152">
        <v>7227.6880000000001</v>
      </c>
      <c r="N5" s="152">
        <v>7338.2860000000001</v>
      </c>
      <c r="O5" s="152">
        <v>7144.0550000000003</v>
      </c>
      <c r="P5" s="152">
        <v>6506.3670000000002</v>
      </c>
      <c r="Q5" s="152">
        <v>6088.3280000000004</v>
      </c>
      <c r="R5" s="152">
        <v>5733.4040000000005</v>
      </c>
      <c r="S5" s="152">
        <v>5502.5010000000002</v>
      </c>
      <c r="T5" s="152">
        <v>5321.61</v>
      </c>
      <c r="U5" s="152">
        <v>4966.1220000000003</v>
      </c>
      <c r="V5" s="152">
        <v>4695.4179999999997</v>
      </c>
      <c r="W5" s="152">
        <v>4525.8029999999999</v>
      </c>
      <c r="X5" s="152">
        <v>4424.6189999999997</v>
      </c>
      <c r="Y5" s="152">
        <v>4242.5259999999998</v>
      </c>
      <c r="Z5" s="152">
        <v>4064.723</v>
      </c>
      <c r="AA5" s="253">
        <v>3781.902</v>
      </c>
    </row>
    <row r="6" spans="1:27" s="109" customFormat="1" ht="15" customHeight="1" x14ac:dyDescent="0.2">
      <c r="A6" s="211" t="s">
        <v>102</v>
      </c>
      <c r="B6" s="217">
        <v>75.419653664173183</v>
      </c>
      <c r="C6" s="146">
        <v>83.662314535699224</v>
      </c>
      <c r="D6" s="146">
        <v>90.126074525312958</v>
      </c>
      <c r="E6" s="146">
        <v>97.334264509805195</v>
      </c>
      <c r="F6" s="146">
        <v>104.58428322045503</v>
      </c>
      <c r="G6" s="146">
        <v>113.68321674447462</v>
      </c>
      <c r="H6" s="146">
        <v>117.3058386545611</v>
      </c>
      <c r="I6" s="146">
        <v>123.42903309106173</v>
      </c>
      <c r="J6" s="146">
        <v>116.78040105377232</v>
      </c>
      <c r="K6" s="146">
        <v>118.21208150101586</v>
      </c>
      <c r="L6" s="146">
        <v>119.68197405791229</v>
      </c>
      <c r="M6" s="146">
        <v>122.12191354713205</v>
      </c>
      <c r="N6" s="146">
        <v>123.41322724985672</v>
      </c>
      <c r="O6" s="146">
        <v>119.83910549720594</v>
      </c>
      <c r="P6" s="146">
        <v>111.18678464606343</v>
      </c>
      <c r="Q6" s="146">
        <v>102.14951057282757</v>
      </c>
      <c r="R6" s="146">
        <v>96.17968918015319</v>
      </c>
      <c r="S6" s="146">
        <v>92.511491598024634</v>
      </c>
      <c r="T6" s="146">
        <v>89.589843396857432</v>
      </c>
      <c r="U6" s="146">
        <v>84.186821393925925</v>
      </c>
      <c r="V6" s="146">
        <v>79.19393252059875</v>
      </c>
      <c r="W6" s="146">
        <v>76.498990798153486</v>
      </c>
      <c r="X6" s="146">
        <v>75.714258701707791</v>
      </c>
      <c r="Y6" s="146">
        <v>73.102828246229009</v>
      </c>
      <c r="Z6" s="146">
        <v>70.28355806497926</v>
      </c>
      <c r="AA6" s="156">
        <v>65.434308204062333</v>
      </c>
    </row>
    <row r="7" spans="1:27" s="109" customFormat="1" ht="15" customHeight="1" x14ac:dyDescent="0.2">
      <c r="A7" s="212" t="s">
        <v>27</v>
      </c>
      <c r="B7" s="218">
        <v>13.566561629833851</v>
      </c>
      <c r="C7" s="172">
        <v>10.929062215306317</v>
      </c>
      <c r="D7" s="172">
        <v>7.7260114371514366</v>
      </c>
      <c r="E7" s="172">
        <v>7.9978963052115715</v>
      </c>
      <c r="F7" s="172">
        <v>7.4485781005922069</v>
      </c>
      <c r="G7" s="172">
        <v>8.7000964617597312</v>
      </c>
      <c r="H7" s="172">
        <v>3.1865934249811323</v>
      </c>
      <c r="I7" s="172">
        <v>5.2198547887561064</v>
      </c>
      <c r="J7" s="172">
        <v>-5.3866030307344825</v>
      </c>
      <c r="K7" s="172">
        <v>1.2259595225951658</v>
      </c>
      <c r="L7" s="172">
        <v>1.2434368283108066</v>
      </c>
      <c r="M7" s="172">
        <v>2.0386858659593221</v>
      </c>
      <c r="N7" s="172">
        <v>1.0573972067890125</v>
      </c>
      <c r="O7" s="172">
        <v>-2.8960605214664592</v>
      </c>
      <c r="P7" s="172">
        <v>-7.2199477918701849</v>
      </c>
      <c r="Q7" s="172">
        <v>-8.128010987999934</v>
      </c>
      <c r="R7" s="172">
        <v>-5.8441997021788872</v>
      </c>
      <c r="S7" s="172">
        <v>-3.8139004330297821</v>
      </c>
      <c r="T7" s="172">
        <v>-3.1581462483192602</v>
      </c>
      <c r="U7" s="172">
        <v>-6.0308421111952004</v>
      </c>
      <c r="V7" s="172">
        <v>-5.9307250121304778</v>
      </c>
      <c r="W7" s="172">
        <v>-3.402964894746574</v>
      </c>
      <c r="X7" s="172">
        <v>-1.0258071227583265</v>
      </c>
      <c r="Y7" s="172">
        <v>-3.4490603226626892</v>
      </c>
      <c r="Z7" s="172">
        <v>-3.8565815425823602</v>
      </c>
      <c r="AA7" s="174">
        <v>-6.8995508970016157</v>
      </c>
    </row>
    <row r="8" spans="1:27" ht="15" customHeight="1" x14ac:dyDescent="0.2">
      <c r="A8" s="264"/>
      <c r="B8" s="331" t="s">
        <v>85</v>
      </c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32"/>
    </row>
    <row r="9" spans="1:27" ht="15" customHeight="1" x14ac:dyDescent="0.2">
      <c r="A9" s="210" t="s">
        <v>79</v>
      </c>
      <c r="B9" s="216">
        <v>13226.766928166011</v>
      </c>
      <c r="C9" s="152">
        <v>13439.936</v>
      </c>
      <c r="D9" s="152">
        <v>13563.376</v>
      </c>
      <c r="E9" s="152">
        <v>13149.53</v>
      </c>
      <c r="F9" s="152">
        <v>13024.688</v>
      </c>
      <c r="G9" s="197">
        <v>12945.036</v>
      </c>
      <c r="H9" s="197">
        <v>14486.257</v>
      </c>
      <c r="I9" s="197">
        <v>15201.367</v>
      </c>
      <c r="J9" s="197">
        <v>12693.116</v>
      </c>
      <c r="K9" s="152">
        <v>14069.191000000001</v>
      </c>
      <c r="L9" s="152">
        <v>14113.446</v>
      </c>
      <c r="M9" s="152">
        <v>14920.593000000001</v>
      </c>
      <c r="N9" s="152">
        <v>15431.236999999999</v>
      </c>
      <c r="O9" s="152">
        <v>15806.486000000001</v>
      </c>
      <c r="P9" s="152">
        <v>15200.742</v>
      </c>
      <c r="Q9" s="152">
        <v>14692.328</v>
      </c>
      <c r="R9" s="152">
        <v>14357.173000000001</v>
      </c>
      <c r="S9" s="152">
        <v>13802.266</v>
      </c>
      <c r="T9" s="152">
        <v>13296.52</v>
      </c>
      <c r="U9" s="152">
        <v>12928.967000000001</v>
      </c>
      <c r="V9" s="152">
        <v>11795.784</v>
      </c>
      <c r="W9" s="152">
        <v>11784.204</v>
      </c>
      <c r="X9" s="152">
        <v>11221.674000000001</v>
      </c>
      <c r="Y9" s="152">
        <v>11306.717000000001</v>
      </c>
      <c r="Z9" s="152">
        <v>11359.004000000001</v>
      </c>
      <c r="AA9" s="253">
        <v>10634.861999999999</v>
      </c>
    </row>
    <row r="10" spans="1:27" s="109" customFormat="1" ht="15" customHeight="1" x14ac:dyDescent="0.2">
      <c r="A10" s="211" t="s">
        <v>102</v>
      </c>
      <c r="B10" s="217">
        <v>760.52372057991556</v>
      </c>
      <c r="C10" s="146">
        <v>775.57463775759993</v>
      </c>
      <c r="D10" s="146">
        <v>782.69389040188719</v>
      </c>
      <c r="E10" s="146">
        <v>797.06222065834845</v>
      </c>
      <c r="F10" s="146">
        <v>771.80335982198267</v>
      </c>
      <c r="G10" s="146">
        <v>762.14361642469385</v>
      </c>
      <c r="H10" s="146">
        <v>844.29615677216259</v>
      </c>
      <c r="I10" s="146">
        <v>884.90144044924739</v>
      </c>
      <c r="J10" s="146">
        <v>724.07897402945889</v>
      </c>
      <c r="K10" s="146">
        <v>800.4514532698928</v>
      </c>
      <c r="L10" s="146">
        <v>801.05777377794448</v>
      </c>
      <c r="M10" s="146">
        <v>850.37645330513146</v>
      </c>
      <c r="N10" s="146">
        <v>895.17359696702601</v>
      </c>
      <c r="O10" s="146">
        <v>871.63359384116006</v>
      </c>
      <c r="P10" s="146">
        <v>863.40556883039926</v>
      </c>
      <c r="Q10" s="146">
        <v>805.83810420122859</v>
      </c>
      <c r="R10" s="146">
        <v>786.60833661105687</v>
      </c>
      <c r="S10" s="146">
        <v>757.63364864930884</v>
      </c>
      <c r="T10" s="146">
        <v>730.15617625311529</v>
      </c>
      <c r="U10" s="146">
        <v>710.47079127272139</v>
      </c>
      <c r="V10" s="146">
        <v>653.42998025548388</v>
      </c>
      <c r="W10" s="146">
        <v>654.13052908773852</v>
      </c>
      <c r="X10" s="146">
        <v>628.96915898966074</v>
      </c>
      <c r="Y10" s="146">
        <v>639.90373641939118</v>
      </c>
      <c r="Z10" s="146">
        <v>648.16754500309162</v>
      </c>
      <c r="AA10" s="283">
        <v>606.69536817017445</v>
      </c>
    </row>
    <row r="11" spans="1:27" s="109" customFormat="1" ht="15" customHeight="1" x14ac:dyDescent="0.2">
      <c r="A11" s="212" t="s">
        <v>27</v>
      </c>
      <c r="B11" s="218">
        <v>-0.61118300069138431</v>
      </c>
      <c r="C11" s="172">
        <v>1.9790200845027917</v>
      </c>
      <c r="D11" s="172">
        <v>0.91793262668709019</v>
      </c>
      <c r="E11" s="172">
        <v>1.8357534705021994</v>
      </c>
      <c r="F11" s="172">
        <v>-3.16899486410267</v>
      </c>
      <c r="G11" s="172">
        <v>-1.2515808948430629</v>
      </c>
      <c r="H11" s="172">
        <v>10.779141696791484</v>
      </c>
      <c r="I11" s="172">
        <v>4.8093649783179426</v>
      </c>
      <c r="J11" s="172">
        <v>-18.174054088796833</v>
      </c>
      <c r="K11" s="172">
        <v>10.547534451307893</v>
      </c>
      <c r="L11" s="172">
        <v>7.5747318038432709E-2</v>
      </c>
      <c r="M11" s="172">
        <v>6.1566944534587664</v>
      </c>
      <c r="N11" s="172">
        <v>5.2679191066242304</v>
      </c>
      <c r="O11" s="172">
        <v>-2.6296578904497214</v>
      </c>
      <c r="P11" s="172">
        <v>-0.94397750028210048</v>
      </c>
      <c r="Q11" s="172">
        <v>-6.667488224236684</v>
      </c>
      <c r="R11" s="172">
        <v>-2.3863065657875326</v>
      </c>
      <c r="S11" s="172">
        <v>-3.6834961712431946</v>
      </c>
      <c r="T11" s="172">
        <v>-3.6267492138423063</v>
      </c>
      <c r="U11" s="172">
        <v>-2.6960512860977004</v>
      </c>
      <c r="V11" s="172">
        <v>-8.028593394396399</v>
      </c>
      <c r="W11" s="172">
        <v>0.10721100246742221</v>
      </c>
      <c r="X11" s="172">
        <v>-3.8465365824108866</v>
      </c>
      <c r="Y11" s="172">
        <v>1.7384918280087147</v>
      </c>
      <c r="Z11" s="172">
        <v>1.2914143352156238</v>
      </c>
      <c r="AA11" s="282">
        <v>-6.398372944254616</v>
      </c>
    </row>
    <row r="12" spans="1:27" ht="15" customHeight="1" x14ac:dyDescent="0.2">
      <c r="A12" s="264"/>
      <c r="B12" s="331" t="s">
        <v>86</v>
      </c>
      <c r="C12" s="321"/>
      <c r="D12" s="321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/>
      <c r="P12" s="321"/>
      <c r="Q12" s="321"/>
      <c r="R12" s="321"/>
      <c r="S12" s="321"/>
      <c r="T12" s="321"/>
      <c r="U12" s="321"/>
      <c r="V12" s="321"/>
      <c r="W12" s="321"/>
      <c r="X12" s="321"/>
      <c r="Y12" s="321"/>
      <c r="Z12" s="321"/>
      <c r="AA12" s="332"/>
    </row>
    <row r="13" spans="1:27" ht="15" customHeight="1" x14ac:dyDescent="0.2">
      <c r="A13" s="210" t="s">
        <v>79</v>
      </c>
      <c r="B13" s="216">
        <v>5519.6103849153269</v>
      </c>
      <c r="C13" s="152">
        <v>5945.4579999999996</v>
      </c>
      <c r="D13" s="152">
        <v>6259.0680000000002</v>
      </c>
      <c r="E13" s="152">
        <v>6218.0320000000002</v>
      </c>
      <c r="F13" s="152">
        <v>6517.4030000000002</v>
      </c>
      <c r="G13" s="197">
        <v>7114.78</v>
      </c>
      <c r="H13" s="197">
        <v>7549.3789999999999</v>
      </c>
      <c r="I13" s="197">
        <v>7782.134</v>
      </c>
      <c r="J13" s="197">
        <v>8324.5069999999996</v>
      </c>
      <c r="K13" s="152">
        <v>7992.8519999999999</v>
      </c>
      <c r="L13" s="152">
        <v>7906.8509999999997</v>
      </c>
      <c r="M13" s="152">
        <v>7850.8469999999998</v>
      </c>
      <c r="N13" s="152">
        <v>7424.7430000000004</v>
      </c>
      <c r="O13" s="152">
        <v>7021.7309999999998</v>
      </c>
      <c r="P13" s="152">
        <v>6452.1450000000004</v>
      </c>
      <c r="Q13" s="152">
        <v>6085.4859999999999</v>
      </c>
      <c r="R13" s="152">
        <v>5707.5450000000001</v>
      </c>
      <c r="S13" s="152">
        <v>5399.51</v>
      </c>
      <c r="T13" s="152">
        <v>5071.95</v>
      </c>
      <c r="U13" s="152">
        <v>5266.29</v>
      </c>
      <c r="V13" s="152">
        <v>5045.5410000000002</v>
      </c>
      <c r="W13" s="152">
        <v>4636.0659999999998</v>
      </c>
      <c r="X13" s="152">
        <v>4749.9769999999999</v>
      </c>
      <c r="Y13" s="152">
        <v>4537.884</v>
      </c>
      <c r="Z13" s="152">
        <v>4502.0360000000001</v>
      </c>
      <c r="AA13" s="253">
        <v>4480.4780000000001</v>
      </c>
    </row>
    <row r="14" spans="1:27" s="109" customFormat="1" ht="15" customHeight="1" x14ac:dyDescent="0.2">
      <c r="A14" s="211" t="s">
        <v>102</v>
      </c>
      <c r="B14" s="217">
        <v>426.92232133086395</v>
      </c>
      <c r="C14" s="146">
        <v>455.80419822743005</v>
      </c>
      <c r="D14" s="146">
        <v>475.16343387218762</v>
      </c>
      <c r="E14" s="146">
        <v>498.68424387250303</v>
      </c>
      <c r="F14" s="146">
        <v>505.51294601661891</v>
      </c>
      <c r="G14" s="146">
        <v>537.4326828698629</v>
      </c>
      <c r="H14" s="146">
        <v>558.0447548791908</v>
      </c>
      <c r="I14" s="146">
        <v>565.12712962915896</v>
      </c>
      <c r="J14" s="146">
        <v>607.04194313929793</v>
      </c>
      <c r="K14" s="146">
        <v>575.4829361793951</v>
      </c>
      <c r="L14" s="146">
        <v>559.79497538611497</v>
      </c>
      <c r="M14" s="146">
        <v>543.56764710382743</v>
      </c>
      <c r="N14" s="146">
        <v>498.33921449893131</v>
      </c>
      <c r="O14" s="146">
        <v>494.25889473085897</v>
      </c>
      <c r="P14" s="146">
        <v>468.19196193711019</v>
      </c>
      <c r="Q14" s="146">
        <v>428.73889462960938</v>
      </c>
      <c r="R14" s="146">
        <v>399.3303896111529</v>
      </c>
      <c r="S14" s="146">
        <v>378.44060890452039</v>
      </c>
      <c r="T14" s="146">
        <v>354.47986381465051</v>
      </c>
      <c r="U14" s="146">
        <v>371.26290113360778</v>
      </c>
      <c r="V14" s="146">
        <v>349.29404823147053</v>
      </c>
      <c r="W14" s="146">
        <v>321.1513235735016</v>
      </c>
      <c r="X14" s="146">
        <v>341.34771341198314</v>
      </c>
      <c r="Y14" s="146">
        <v>326.1717938570319</v>
      </c>
      <c r="Z14" s="146">
        <v>323.94406735219644</v>
      </c>
      <c r="AA14" s="158">
        <v>322.37221643661002</v>
      </c>
    </row>
    <row r="15" spans="1:27" ht="15" customHeight="1" x14ac:dyDescent="0.2">
      <c r="A15" s="212" t="s">
        <v>27</v>
      </c>
      <c r="B15" s="218">
        <v>6.8050324898033976</v>
      </c>
      <c r="C15" s="172">
        <v>6.7651362914291635</v>
      </c>
      <c r="D15" s="172">
        <v>4.2472701480248398</v>
      </c>
      <c r="E15" s="172">
        <v>4.9500463048345988</v>
      </c>
      <c r="F15" s="172">
        <v>1.3693438740089325</v>
      </c>
      <c r="G15" s="172">
        <v>6.3143262907048525</v>
      </c>
      <c r="H15" s="172">
        <v>3.8352844302770084</v>
      </c>
      <c r="I15" s="172">
        <v>1.2691409941665732</v>
      </c>
      <c r="J15" s="172">
        <v>7.4168822044773819</v>
      </c>
      <c r="K15" s="172">
        <v>-5.1988181898431023</v>
      </c>
      <c r="L15" s="172">
        <v>-2.7260514268992564</v>
      </c>
      <c r="M15" s="172">
        <v>-2.8987984879812245</v>
      </c>
      <c r="N15" s="172">
        <v>-8.3206630942582507</v>
      </c>
      <c r="O15" s="172">
        <v>-0.81878360148217588</v>
      </c>
      <c r="P15" s="172">
        <v>-5.2739430836025942</v>
      </c>
      <c r="Q15" s="172">
        <v>-8.4266861704046843</v>
      </c>
      <c r="R15" s="172">
        <v>-6.8593042028208595</v>
      </c>
      <c r="S15" s="172">
        <v>-5.2312023452494749</v>
      </c>
      <c r="T15" s="172">
        <v>-6.3314413215932452</v>
      </c>
      <c r="U15" s="172">
        <v>4.7345530824658422</v>
      </c>
      <c r="V15" s="172">
        <v>-5.9173305048950358</v>
      </c>
      <c r="W15" s="172">
        <v>-8.0570295430053456</v>
      </c>
      <c r="X15" s="172">
        <v>6.2887456336013559</v>
      </c>
      <c r="Y15" s="172">
        <v>-4.4458828809071154</v>
      </c>
      <c r="Z15" s="172">
        <v>-0.6829917689976317</v>
      </c>
      <c r="AA15" s="208">
        <v>-0.48522293630322011</v>
      </c>
    </row>
    <row r="16" spans="1:27" ht="15" customHeight="1" x14ac:dyDescent="0.2">
      <c r="A16" s="264"/>
      <c r="B16" s="331" t="s">
        <v>87</v>
      </c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321"/>
      <c r="AA16" s="332"/>
    </row>
    <row r="17" spans="1:30" ht="15" customHeight="1" x14ac:dyDescent="0.2">
      <c r="A17" s="210" t="s">
        <v>79</v>
      </c>
      <c r="B17" s="216">
        <v>13350.690244645633</v>
      </c>
      <c r="C17" s="152">
        <v>14690.785</v>
      </c>
      <c r="D17" s="152">
        <v>14756.563</v>
      </c>
      <c r="E17" s="152">
        <v>15557.648999999999</v>
      </c>
      <c r="F17" s="152">
        <v>16106.873</v>
      </c>
      <c r="G17" s="197">
        <v>17165.650000000001</v>
      </c>
      <c r="H17" s="197">
        <v>18361.941999999999</v>
      </c>
      <c r="I17" s="197">
        <v>19218.919000000002</v>
      </c>
      <c r="J17" s="197">
        <v>19848.331999999999</v>
      </c>
      <c r="K17" s="152">
        <v>20025.581999999999</v>
      </c>
      <c r="L17" s="152">
        <v>20588.813999999998</v>
      </c>
      <c r="M17" s="152">
        <v>20579.263999999999</v>
      </c>
      <c r="N17" s="152">
        <v>20421.396000000001</v>
      </c>
      <c r="O17" s="152">
        <v>19849.575000000001</v>
      </c>
      <c r="P17" s="152">
        <v>18580.495999999999</v>
      </c>
      <c r="Q17" s="152">
        <v>17406.335999999999</v>
      </c>
      <c r="R17" s="152">
        <v>16262.832</v>
      </c>
      <c r="S17" s="152">
        <v>15263.526</v>
      </c>
      <c r="T17" s="152">
        <v>14341.324000000001</v>
      </c>
      <c r="U17" s="152">
        <v>13100.584999999999</v>
      </c>
      <c r="V17" s="152">
        <v>12335.643</v>
      </c>
      <c r="W17" s="152">
        <v>11806.638999999999</v>
      </c>
      <c r="X17" s="152">
        <v>11610.26</v>
      </c>
      <c r="Y17" s="152">
        <v>11116.798000000001</v>
      </c>
      <c r="Z17" s="152">
        <v>10750.846</v>
      </c>
      <c r="AA17" s="253">
        <v>10486.743</v>
      </c>
    </row>
    <row r="18" spans="1:30" s="109" customFormat="1" ht="15" customHeight="1" x14ac:dyDescent="0.2">
      <c r="A18" s="211" t="s">
        <v>102</v>
      </c>
      <c r="B18" s="217">
        <v>489.17747117650191</v>
      </c>
      <c r="C18" s="146">
        <v>537.98594902663251</v>
      </c>
      <c r="D18" s="146">
        <v>539.69385355456177</v>
      </c>
      <c r="E18" s="146">
        <v>569.06020319470247</v>
      </c>
      <c r="F18" s="146">
        <v>584.58290259912599</v>
      </c>
      <c r="G18" s="200">
        <v>620.48812149120295</v>
      </c>
      <c r="H18" s="200">
        <v>661.06469986876584</v>
      </c>
      <c r="I18" s="200">
        <v>691.26531039162569</v>
      </c>
      <c r="J18" s="200">
        <v>711.71486815548417</v>
      </c>
      <c r="K18" s="146">
        <v>711.29301213020358</v>
      </c>
      <c r="L18" s="146">
        <v>727.46831249570698</v>
      </c>
      <c r="M18" s="146">
        <v>725.86726869481049</v>
      </c>
      <c r="N18" s="146">
        <v>716.81169352350503</v>
      </c>
      <c r="O18" s="146">
        <v>697.8268188076546</v>
      </c>
      <c r="P18" s="146">
        <v>656.58523095122348</v>
      </c>
      <c r="Q18" s="146">
        <v>613.84174783884691</v>
      </c>
      <c r="R18" s="146">
        <v>575.65863737931068</v>
      </c>
      <c r="S18" s="146">
        <v>541.64076044267301</v>
      </c>
      <c r="T18" s="146">
        <v>510.89860941891084</v>
      </c>
      <c r="U18" s="146">
        <v>471.24070842948669</v>
      </c>
      <c r="V18" s="146">
        <v>440.76481483036446</v>
      </c>
      <c r="W18" s="146">
        <v>423.04491074167413</v>
      </c>
      <c r="X18" s="146">
        <v>416.36590492180096</v>
      </c>
      <c r="Y18" s="146">
        <v>401.99235907736721</v>
      </c>
      <c r="Z18" s="146">
        <v>389.41384787939188</v>
      </c>
      <c r="AA18" s="156">
        <v>380.37374967246507</v>
      </c>
    </row>
    <row r="19" spans="1:30" s="109" customFormat="1" ht="15" customHeight="1" x14ac:dyDescent="0.2">
      <c r="A19" s="212" t="s">
        <v>27</v>
      </c>
      <c r="B19" s="218">
        <v>10.680176523815765</v>
      </c>
      <c r="C19" s="172">
        <v>9.977662653339948</v>
      </c>
      <c r="D19" s="172">
        <v>0.3174626644096179</v>
      </c>
      <c r="E19" s="172">
        <v>5.4412977740484481</v>
      </c>
      <c r="F19" s="172">
        <v>2.7277780658846229</v>
      </c>
      <c r="G19" s="172">
        <v>6.1420234379825356</v>
      </c>
      <c r="H19" s="172">
        <v>6.5394609456900232</v>
      </c>
      <c r="I19" s="172">
        <v>4.5684802907877575</v>
      </c>
      <c r="J19" s="172">
        <v>2.9582791811544995</v>
      </c>
      <c r="K19" s="172">
        <v>-5.927317865002113E-2</v>
      </c>
      <c r="L19" s="172">
        <v>2.2740699106632789</v>
      </c>
      <c r="M19" s="172">
        <v>-0.22008433541301775</v>
      </c>
      <c r="N19" s="172">
        <v>-1.2475524881550903</v>
      </c>
      <c r="O19" s="172">
        <v>-2.6485163240752674</v>
      </c>
      <c r="P19" s="172">
        <v>-5.9100032765864174</v>
      </c>
      <c r="Q19" s="172">
        <v>-6.509967190466992</v>
      </c>
      <c r="R19" s="172">
        <v>-6.2203508630632509</v>
      </c>
      <c r="S19" s="172">
        <v>-5.9093835700102186</v>
      </c>
      <c r="T19" s="172">
        <v>-5.6757454883264664</v>
      </c>
      <c r="U19" s="172">
        <v>-7.7623818617417069</v>
      </c>
      <c r="V19" s="172">
        <v>-6.4671606365863106</v>
      </c>
      <c r="W19" s="172">
        <v>-4.0202628459601764</v>
      </c>
      <c r="X19" s="172">
        <v>-1.5787935631145333</v>
      </c>
      <c r="Y19" s="172">
        <v>-3.4521428566859469</v>
      </c>
      <c r="Z19" s="172">
        <v>-3.1290423596221806</v>
      </c>
      <c r="AA19" s="174">
        <v>-2.3214629516017382</v>
      </c>
    </row>
    <row r="20" spans="1:30" ht="15" customHeight="1" x14ac:dyDescent="0.2">
      <c r="A20" s="264"/>
      <c r="B20" s="331" t="s">
        <v>88</v>
      </c>
      <c r="C20" s="321"/>
      <c r="D20" s="321"/>
      <c r="E20" s="321"/>
      <c r="F20" s="321"/>
      <c r="G20" s="321"/>
      <c r="H20" s="321"/>
      <c r="I20" s="321"/>
      <c r="J20" s="321"/>
      <c r="K20" s="321"/>
      <c r="L20" s="321"/>
      <c r="M20" s="321"/>
      <c r="N20" s="321"/>
      <c r="O20" s="321"/>
      <c r="P20" s="321"/>
      <c r="Q20" s="321"/>
      <c r="R20" s="321"/>
      <c r="S20" s="321"/>
      <c r="T20" s="321"/>
      <c r="U20" s="321"/>
      <c r="V20" s="321"/>
      <c r="W20" s="321"/>
      <c r="X20" s="321"/>
      <c r="Y20" s="321"/>
      <c r="Z20" s="321"/>
      <c r="AA20" s="332"/>
    </row>
    <row r="21" spans="1:30" ht="15" customHeight="1" x14ac:dyDescent="0.2">
      <c r="A21" s="210" t="s">
        <v>79</v>
      </c>
      <c r="B21" s="216">
        <v>186.17083361308082</v>
      </c>
      <c r="C21" s="152">
        <v>278.69400000000002</v>
      </c>
      <c r="D21" s="152">
        <v>346.67</v>
      </c>
      <c r="E21" s="152">
        <v>307.05799999999999</v>
      </c>
      <c r="F21" s="152">
        <v>335.72</v>
      </c>
      <c r="G21" s="197">
        <v>401.35500000000002</v>
      </c>
      <c r="H21" s="197">
        <v>376.45600000000002</v>
      </c>
      <c r="I21" s="197">
        <v>389.274</v>
      </c>
      <c r="J21" s="197">
        <v>362.40899999999999</v>
      </c>
      <c r="K21" s="152">
        <v>384.11799999999999</v>
      </c>
      <c r="L21" s="152">
        <v>379.91800000000001</v>
      </c>
      <c r="M21" s="152">
        <v>339.37299999999999</v>
      </c>
      <c r="N21" s="152">
        <v>366.399</v>
      </c>
      <c r="O21" s="152">
        <v>342.67599999999999</v>
      </c>
      <c r="P21" s="152">
        <v>285.47800000000001</v>
      </c>
      <c r="Q21" s="152">
        <v>264.887</v>
      </c>
      <c r="R21" s="152">
        <v>241.87700000000001</v>
      </c>
      <c r="S21" s="152">
        <v>218.29400000000001</v>
      </c>
      <c r="T21" s="152">
        <v>159.80099999999999</v>
      </c>
      <c r="U21" s="152">
        <v>129.767</v>
      </c>
      <c r="V21" s="152">
        <v>115.58</v>
      </c>
      <c r="W21" s="152">
        <v>99.031999999999996</v>
      </c>
      <c r="X21" s="152">
        <v>90.304000000000002</v>
      </c>
      <c r="Y21" s="152">
        <v>80.495999999999995</v>
      </c>
      <c r="Z21" s="152">
        <v>66.22</v>
      </c>
      <c r="AA21" s="253">
        <v>57.777000000000001</v>
      </c>
    </row>
    <row r="22" spans="1:30" s="109" customFormat="1" ht="15" customHeight="1" x14ac:dyDescent="0.2">
      <c r="A22" s="211" t="s">
        <v>102</v>
      </c>
      <c r="B22" s="217">
        <v>210.61716834260724</v>
      </c>
      <c r="C22" s="146">
        <v>31.370575860007904</v>
      </c>
      <c r="D22" s="146">
        <v>39.022144478851139</v>
      </c>
      <c r="E22" s="146">
        <v>28.449530337870254</v>
      </c>
      <c r="F22" s="146">
        <v>31.256988644436206</v>
      </c>
      <c r="G22" s="146">
        <v>37.322371067623187</v>
      </c>
      <c r="H22" s="146">
        <v>34.718196397923492</v>
      </c>
      <c r="I22" s="146">
        <v>35.96582971772375</v>
      </c>
      <c r="J22" s="146">
        <v>33.535267880359051</v>
      </c>
      <c r="K22" s="146">
        <v>35.242922087615426</v>
      </c>
      <c r="L22" s="146">
        <v>48.77812665945622</v>
      </c>
      <c r="M22" s="146">
        <v>43.877179116783211</v>
      </c>
      <c r="N22" s="146">
        <v>46.080319826463864</v>
      </c>
      <c r="O22" s="139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56"/>
    </row>
    <row r="23" spans="1:30" s="109" customFormat="1" ht="15" customHeight="1" x14ac:dyDescent="0.2">
      <c r="A23" s="212" t="s">
        <v>27</v>
      </c>
      <c r="B23" s="218">
        <v>928.73865237095129</v>
      </c>
      <c r="C23" s="172">
        <v>-85.105404223753524</v>
      </c>
      <c r="D23" s="172">
        <v>24.390909025669714</v>
      </c>
      <c r="E23" s="172">
        <v>-27.093882927707714</v>
      </c>
      <c r="F23" s="172">
        <v>9.8682061644751897</v>
      </c>
      <c r="G23" s="172">
        <v>19.404884111466146</v>
      </c>
      <c r="H23" s="172">
        <v>-6.9775166882652613</v>
      </c>
      <c r="I23" s="172">
        <v>3.5936006165195877</v>
      </c>
      <c r="J23" s="172">
        <v>-6.7579751570889908</v>
      </c>
      <c r="K23" s="172">
        <v>5.0921144072819891</v>
      </c>
      <c r="L23" s="172">
        <v>38.405454968210904</v>
      </c>
      <c r="M23" s="172">
        <v>-10.047428793009827</v>
      </c>
      <c r="N23" s="172">
        <v>5.021153943868617</v>
      </c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4"/>
      <c r="AB23" s="73"/>
      <c r="AC23" s="73"/>
      <c r="AD23" s="73"/>
    </row>
    <row r="24" spans="1:30" s="24" customFormat="1" ht="15" customHeight="1" x14ac:dyDescent="0.2">
      <c r="A24" s="213" t="s">
        <v>89</v>
      </c>
      <c r="B24" s="219">
        <v>36549.20388169006</v>
      </c>
      <c r="C24" s="188">
        <v>39092.108999999997</v>
      </c>
      <c r="D24" s="188">
        <v>40043.063000000002</v>
      </c>
      <c r="E24" s="188">
        <v>40609.899999999994</v>
      </c>
      <c r="F24" s="188">
        <v>41867.514999999999</v>
      </c>
      <c r="G24" s="188">
        <v>44084.453000000001</v>
      </c>
      <c r="H24" s="188">
        <v>47503.271000000001</v>
      </c>
      <c r="I24" s="188">
        <v>49706.464999999997</v>
      </c>
      <c r="J24" s="188">
        <v>48003.001999999993</v>
      </c>
      <c r="K24" s="188">
        <v>49385.5</v>
      </c>
      <c r="L24" s="188">
        <v>50038.21899999999</v>
      </c>
      <c r="M24" s="188">
        <v>50917.765000000007</v>
      </c>
      <c r="N24" s="188">
        <v>50982.061000000002</v>
      </c>
      <c r="O24" s="188">
        <v>50164.523000000001</v>
      </c>
      <c r="P24" s="188">
        <v>47025.228000000003</v>
      </c>
      <c r="Q24" s="188">
        <v>44537.365000000005</v>
      </c>
      <c r="R24" s="188">
        <v>42302.831000000006</v>
      </c>
      <c r="S24" s="188">
        <v>40186.097000000002</v>
      </c>
      <c r="T24" s="188">
        <v>38191.205000000002</v>
      </c>
      <c r="U24" s="188">
        <v>36391.731</v>
      </c>
      <c r="V24" s="188">
        <v>33987.966</v>
      </c>
      <c r="W24" s="188">
        <v>32851.743999999999</v>
      </c>
      <c r="X24" s="188">
        <v>32096.833999999999</v>
      </c>
      <c r="Y24" s="188">
        <v>31284.421000000002</v>
      </c>
      <c r="Z24" s="188">
        <v>30742.828999999998</v>
      </c>
      <c r="AA24" s="191">
        <v>29441.761999999999</v>
      </c>
      <c r="AB24" s="236"/>
      <c r="AC24" s="236"/>
      <c r="AD24" s="236"/>
    </row>
    <row r="25" spans="1:30" ht="15" customHeight="1" x14ac:dyDescent="0.2">
      <c r="A25" s="214" t="s">
        <v>102</v>
      </c>
      <c r="B25" s="220">
        <v>634.39583930176093</v>
      </c>
      <c r="C25" s="189">
        <v>677.74237453102148</v>
      </c>
      <c r="D25" s="189">
        <v>692.25937403344585</v>
      </c>
      <c r="E25" s="189">
        <v>721.24128114647556</v>
      </c>
      <c r="F25" s="189">
        <v>730.40358458067863</v>
      </c>
      <c r="G25" s="189">
        <v>761.54412696394581</v>
      </c>
      <c r="H25" s="189">
        <v>812.54432444798897</v>
      </c>
      <c r="I25" s="189">
        <v>846.04284971377251</v>
      </c>
      <c r="J25" s="189">
        <v>811.80377487809449</v>
      </c>
      <c r="K25" s="189">
        <v>828.34767069517272</v>
      </c>
      <c r="L25" s="189">
        <v>833.34436393676822</v>
      </c>
      <c r="M25" s="189">
        <v>843.84302650791039</v>
      </c>
      <c r="N25" s="189">
        <v>840.9212105833293</v>
      </c>
      <c r="O25" s="189">
        <v>825.2677728611834</v>
      </c>
      <c r="P25" s="189">
        <v>787.88722710227773</v>
      </c>
      <c r="Q25" s="189">
        <v>732.7313272921815</v>
      </c>
      <c r="R25" s="189">
        <v>695.82046480591407</v>
      </c>
      <c r="S25" s="189">
        <v>662.42037429116897</v>
      </c>
      <c r="T25" s="189">
        <v>630.32769156410006</v>
      </c>
      <c r="U25" s="189">
        <v>604.68713423901045</v>
      </c>
      <c r="V25" s="189">
        <v>561.93342325577726</v>
      </c>
      <c r="W25" s="189">
        <v>544.26757948113129</v>
      </c>
      <c r="X25" s="189">
        <v>538.16286407877681</v>
      </c>
      <c r="Y25" s="189">
        <v>528.12999710160409</v>
      </c>
      <c r="Z25" s="189">
        <v>520.79891129501607</v>
      </c>
      <c r="AA25" s="254">
        <v>499.03658988839152</v>
      </c>
      <c r="AB25" s="236"/>
      <c r="AC25" s="236"/>
      <c r="AD25" s="236"/>
    </row>
    <row r="26" spans="1:30" ht="15" customHeight="1" x14ac:dyDescent="0.2">
      <c r="A26" s="215" t="s">
        <v>27</v>
      </c>
      <c r="B26" s="221">
        <v>5.9354915286417675</v>
      </c>
      <c r="C26" s="190">
        <v>6.8327269102157695</v>
      </c>
      <c r="D26" s="190">
        <v>2.1419642696046237</v>
      </c>
      <c r="E26" s="190">
        <v>4.186567665262042</v>
      </c>
      <c r="F26" s="190">
        <v>1.2703520546742508</v>
      </c>
      <c r="G26" s="190">
        <v>4.2634706401591504</v>
      </c>
      <c r="H26" s="190">
        <v>6.696945807640331</v>
      </c>
      <c r="I26" s="190">
        <v>4.1226705125952501</v>
      </c>
      <c r="J26" s="190">
        <v>-4.046966988405087</v>
      </c>
      <c r="K26" s="190">
        <v>2.0379180694943821</v>
      </c>
      <c r="L26" s="190">
        <v>0.60321208332754228</v>
      </c>
      <c r="M26" s="190">
        <v>1.2598228326097916</v>
      </c>
      <c r="N26" s="190">
        <v>-0.3462511193192519</v>
      </c>
      <c r="O26" s="190">
        <v>-1.861463062786517</v>
      </c>
      <c r="P26" s="190">
        <v>-4.5295050877012022</v>
      </c>
      <c r="Q26" s="190">
        <v>-7.0004815299456897</v>
      </c>
      <c r="R26" s="190">
        <v>-5.0374347474226315</v>
      </c>
      <c r="S26" s="190">
        <v>-4.8001017797114409</v>
      </c>
      <c r="T26" s="190">
        <v>-4.8447608154278292</v>
      </c>
      <c r="U26" s="190">
        <v>-4.0678138797083374</v>
      </c>
      <c r="V26" s="190">
        <v>-7.070385421220859</v>
      </c>
      <c r="W26" s="190">
        <v>-3.1437609943704925</v>
      </c>
      <c r="X26" s="190">
        <v>-1.1216386263856348</v>
      </c>
      <c r="Y26" s="190">
        <v>-1.8642808054671112</v>
      </c>
      <c r="Z26" s="190">
        <v>-1.3881214562363908</v>
      </c>
      <c r="AA26" s="192">
        <v>-4.1786418778239076</v>
      </c>
    </row>
  </sheetData>
  <mergeCells count="5">
    <mergeCell ref="B4:AA4"/>
    <mergeCell ref="B8:AA8"/>
    <mergeCell ref="B12:AA12"/>
    <mergeCell ref="B16:AA16"/>
    <mergeCell ref="B20:AA20"/>
  </mergeCells>
  <phoneticPr fontId="21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13"/>
  <dimension ref="A1:CA26"/>
  <sheetViews>
    <sheetView zoomScaleNormal="100" workbookViewId="0"/>
  </sheetViews>
  <sheetFormatPr defaultColWidth="9.140625" defaultRowHeight="12.75" x14ac:dyDescent="0.2"/>
  <cols>
    <col min="1" max="1" width="21.85546875" style="3" customWidth="1"/>
    <col min="2" max="12" width="10.7109375" style="3" customWidth="1"/>
    <col min="13" max="13" width="10" style="3" customWidth="1"/>
    <col min="14" max="79" width="10.7109375" style="3" customWidth="1"/>
    <col min="80" max="80" width="11" style="3" bestFit="1" customWidth="1"/>
    <col min="81" max="16384" width="9.140625" style="3"/>
  </cols>
  <sheetData>
    <row r="1" spans="1:79" ht="30" customHeight="1" x14ac:dyDescent="0.2">
      <c r="A1" s="269" t="s">
        <v>142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69"/>
      <c r="BA1" s="269"/>
      <c r="BB1" s="269"/>
      <c r="BC1" s="269"/>
      <c r="BD1" s="269"/>
      <c r="BE1" s="269"/>
      <c r="BF1" s="269"/>
      <c r="BG1" s="269"/>
      <c r="BH1" s="269"/>
      <c r="BI1" s="269"/>
      <c r="BJ1" s="269"/>
      <c r="BK1" s="269"/>
      <c r="BL1" s="269"/>
      <c r="BM1" s="269"/>
      <c r="BN1" s="269"/>
      <c r="BO1" s="269"/>
      <c r="BP1" s="269"/>
      <c r="BQ1" s="269"/>
      <c r="BR1" s="269"/>
      <c r="BS1" s="269"/>
      <c r="BT1" s="269"/>
      <c r="BU1" s="269"/>
      <c r="BV1" s="269"/>
      <c r="BW1" s="269"/>
      <c r="BX1" s="269"/>
      <c r="BY1" s="269"/>
      <c r="BZ1" s="269"/>
      <c r="CA1" s="269"/>
    </row>
    <row r="2" spans="1:79" ht="15" customHeight="1" x14ac:dyDescent="0.2">
      <c r="A2" s="4"/>
      <c r="B2" s="4"/>
      <c r="C2" s="4"/>
      <c r="D2" s="4"/>
    </row>
    <row r="3" spans="1:79" ht="15" customHeight="1" x14ac:dyDescent="0.2">
      <c r="A3" s="268" t="s">
        <v>33</v>
      </c>
      <c r="B3" s="309" t="s">
        <v>83</v>
      </c>
      <c r="C3" s="310"/>
      <c r="D3" s="312"/>
      <c r="E3" s="309" t="s">
        <v>32</v>
      </c>
      <c r="F3" s="310"/>
      <c r="G3" s="312"/>
      <c r="H3" s="309" t="s">
        <v>2</v>
      </c>
      <c r="I3" s="310"/>
      <c r="J3" s="312"/>
      <c r="K3" s="309" t="s">
        <v>3</v>
      </c>
      <c r="L3" s="310"/>
      <c r="M3" s="312"/>
      <c r="N3" s="309" t="s">
        <v>4</v>
      </c>
      <c r="O3" s="310"/>
      <c r="P3" s="312"/>
      <c r="Q3" s="309" t="s">
        <v>5</v>
      </c>
      <c r="R3" s="310"/>
      <c r="S3" s="312"/>
      <c r="T3" s="309" t="s">
        <v>6</v>
      </c>
      <c r="U3" s="310"/>
      <c r="V3" s="312"/>
      <c r="W3" s="309" t="s">
        <v>7</v>
      </c>
      <c r="X3" s="310"/>
      <c r="Y3" s="312"/>
      <c r="Z3" s="309" t="s">
        <v>8</v>
      </c>
      <c r="AA3" s="310"/>
      <c r="AB3" s="312"/>
      <c r="AC3" s="309" t="s">
        <v>9</v>
      </c>
      <c r="AD3" s="310"/>
      <c r="AE3" s="312"/>
      <c r="AF3" s="309" t="s">
        <v>10</v>
      </c>
      <c r="AG3" s="310"/>
      <c r="AH3" s="312"/>
      <c r="AI3" s="309" t="s">
        <v>11</v>
      </c>
      <c r="AJ3" s="310"/>
      <c r="AK3" s="312"/>
      <c r="AL3" s="309" t="s">
        <v>12</v>
      </c>
      <c r="AM3" s="310"/>
      <c r="AN3" s="312"/>
      <c r="AO3" s="309" t="s">
        <v>13</v>
      </c>
      <c r="AP3" s="310"/>
      <c r="AQ3" s="312"/>
      <c r="AR3" s="309" t="s">
        <v>14</v>
      </c>
      <c r="AS3" s="310"/>
      <c r="AT3" s="312"/>
      <c r="AU3" s="309" t="s">
        <v>15</v>
      </c>
      <c r="AV3" s="310"/>
      <c r="AW3" s="312"/>
      <c r="AX3" s="309" t="s">
        <v>16</v>
      </c>
      <c r="AY3" s="310"/>
      <c r="AZ3" s="312"/>
      <c r="BA3" s="309" t="s">
        <v>17</v>
      </c>
      <c r="BB3" s="310"/>
      <c r="BC3" s="312"/>
      <c r="BD3" s="309" t="s">
        <v>18</v>
      </c>
      <c r="BE3" s="310"/>
      <c r="BF3" s="312"/>
      <c r="BG3" s="309" t="s">
        <v>19</v>
      </c>
      <c r="BH3" s="310"/>
      <c r="BI3" s="312"/>
      <c r="BJ3" s="309" t="s">
        <v>20</v>
      </c>
      <c r="BK3" s="310"/>
      <c r="BL3" s="312"/>
      <c r="BM3" s="309" t="s">
        <v>21</v>
      </c>
      <c r="BN3" s="310"/>
      <c r="BO3" s="312"/>
      <c r="BP3" s="309" t="s">
        <v>22</v>
      </c>
      <c r="BQ3" s="310"/>
      <c r="BR3" s="312"/>
      <c r="BS3" s="309" t="s">
        <v>23</v>
      </c>
      <c r="BT3" s="310"/>
      <c r="BU3" s="312"/>
      <c r="BV3" s="309" t="s">
        <v>24</v>
      </c>
      <c r="BW3" s="310"/>
      <c r="BX3" s="312"/>
      <c r="BY3" s="309" t="s">
        <v>132</v>
      </c>
      <c r="BZ3" s="310"/>
      <c r="CA3" s="311"/>
    </row>
    <row r="4" spans="1:79" ht="33.75" x14ac:dyDescent="0.2">
      <c r="A4" s="298"/>
      <c r="B4" s="241" t="s">
        <v>34</v>
      </c>
      <c r="C4" s="245" t="s">
        <v>35</v>
      </c>
      <c r="D4" s="246" t="s">
        <v>36</v>
      </c>
      <c r="E4" s="241" t="s">
        <v>34</v>
      </c>
      <c r="F4" s="245" t="s">
        <v>35</v>
      </c>
      <c r="G4" s="246" t="s">
        <v>36</v>
      </c>
      <c r="H4" s="241" t="s">
        <v>34</v>
      </c>
      <c r="I4" s="245" t="s">
        <v>35</v>
      </c>
      <c r="J4" s="246" t="s">
        <v>36</v>
      </c>
      <c r="K4" s="241" t="s">
        <v>34</v>
      </c>
      <c r="L4" s="245" t="s">
        <v>35</v>
      </c>
      <c r="M4" s="246" t="s">
        <v>36</v>
      </c>
      <c r="N4" s="241" t="s">
        <v>34</v>
      </c>
      <c r="O4" s="245" t="s">
        <v>35</v>
      </c>
      <c r="P4" s="246" t="s">
        <v>36</v>
      </c>
      <c r="Q4" s="241" t="s">
        <v>34</v>
      </c>
      <c r="R4" s="245" t="s">
        <v>35</v>
      </c>
      <c r="S4" s="246" t="s">
        <v>36</v>
      </c>
      <c r="T4" s="241" t="s">
        <v>34</v>
      </c>
      <c r="U4" s="245" t="s">
        <v>35</v>
      </c>
      <c r="V4" s="246" t="s">
        <v>36</v>
      </c>
      <c r="W4" s="241" t="s">
        <v>34</v>
      </c>
      <c r="X4" s="245" t="s">
        <v>35</v>
      </c>
      <c r="Y4" s="246" t="s">
        <v>36</v>
      </c>
      <c r="Z4" s="241" t="s">
        <v>34</v>
      </c>
      <c r="AA4" s="245" t="s">
        <v>35</v>
      </c>
      <c r="AB4" s="246" t="s">
        <v>36</v>
      </c>
      <c r="AC4" s="241" t="s">
        <v>34</v>
      </c>
      <c r="AD4" s="245" t="s">
        <v>35</v>
      </c>
      <c r="AE4" s="246" t="s">
        <v>36</v>
      </c>
      <c r="AF4" s="241" t="s">
        <v>34</v>
      </c>
      <c r="AG4" s="245" t="s">
        <v>35</v>
      </c>
      <c r="AH4" s="246" t="s">
        <v>36</v>
      </c>
      <c r="AI4" s="241" t="s">
        <v>34</v>
      </c>
      <c r="AJ4" s="245" t="s">
        <v>35</v>
      </c>
      <c r="AK4" s="246" t="s">
        <v>36</v>
      </c>
      <c r="AL4" s="241" t="s">
        <v>34</v>
      </c>
      <c r="AM4" s="245" t="s">
        <v>35</v>
      </c>
      <c r="AN4" s="246" t="s">
        <v>36</v>
      </c>
      <c r="AO4" s="241" t="s">
        <v>34</v>
      </c>
      <c r="AP4" s="245" t="s">
        <v>35</v>
      </c>
      <c r="AQ4" s="246" t="s">
        <v>36</v>
      </c>
      <c r="AR4" s="241" t="s">
        <v>34</v>
      </c>
      <c r="AS4" s="245" t="s">
        <v>35</v>
      </c>
      <c r="AT4" s="246" t="s">
        <v>36</v>
      </c>
      <c r="AU4" s="241" t="s">
        <v>34</v>
      </c>
      <c r="AV4" s="245" t="s">
        <v>35</v>
      </c>
      <c r="AW4" s="246" t="s">
        <v>36</v>
      </c>
      <c r="AX4" s="241" t="s">
        <v>34</v>
      </c>
      <c r="AY4" s="245" t="s">
        <v>35</v>
      </c>
      <c r="AZ4" s="246" t="s">
        <v>36</v>
      </c>
      <c r="BA4" s="241" t="s">
        <v>34</v>
      </c>
      <c r="BB4" s="245" t="s">
        <v>35</v>
      </c>
      <c r="BC4" s="246" t="s">
        <v>36</v>
      </c>
      <c r="BD4" s="241" t="s">
        <v>34</v>
      </c>
      <c r="BE4" s="245" t="s">
        <v>35</v>
      </c>
      <c r="BF4" s="246" t="s">
        <v>36</v>
      </c>
      <c r="BG4" s="241" t="s">
        <v>34</v>
      </c>
      <c r="BH4" s="245" t="s">
        <v>35</v>
      </c>
      <c r="BI4" s="246" t="s">
        <v>36</v>
      </c>
      <c r="BJ4" s="241" t="s">
        <v>34</v>
      </c>
      <c r="BK4" s="245" t="s">
        <v>35</v>
      </c>
      <c r="BL4" s="246" t="s">
        <v>36</v>
      </c>
      <c r="BM4" s="241" t="s">
        <v>34</v>
      </c>
      <c r="BN4" s="245" t="s">
        <v>35</v>
      </c>
      <c r="BO4" s="246" t="s">
        <v>36</v>
      </c>
      <c r="BP4" s="241" t="s">
        <v>34</v>
      </c>
      <c r="BQ4" s="245" t="s">
        <v>35</v>
      </c>
      <c r="BR4" s="246" t="s">
        <v>36</v>
      </c>
      <c r="BS4" s="241" t="s">
        <v>34</v>
      </c>
      <c r="BT4" s="245" t="s">
        <v>35</v>
      </c>
      <c r="BU4" s="246" t="s">
        <v>36</v>
      </c>
      <c r="BV4" s="241" t="s">
        <v>34</v>
      </c>
      <c r="BW4" s="245" t="s">
        <v>35</v>
      </c>
      <c r="BX4" s="246" t="s">
        <v>36</v>
      </c>
      <c r="BY4" s="241" t="s">
        <v>34</v>
      </c>
      <c r="BZ4" s="245" t="s">
        <v>35</v>
      </c>
      <c r="CA4" s="271" t="s">
        <v>36</v>
      </c>
    </row>
    <row r="5" spans="1:79" ht="15" customHeight="1" x14ac:dyDescent="0.2">
      <c r="A5" s="140" t="s">
        <v>42</v>
      </c>
      <c r="B5" s="152">
        <v>71.524632411802074</v>
      </c>
      <c r="C5" s="157">
        <v>0.19569409129492299</v>
      </c>
      <c r="D5" s="157">
        <v>596.07337437852266</v>
      </c>
      <c r="E5" s="152">
        <v>93.938999999999993</v>
      </c>
      <c r="F5" s="157">
        <v>0.24030169362312992</v>
      </c>
      <c r="G5" s="157">
        <v>780.59380271390933</v>
      </c>
      <c r="H5" s="152">
        <v>96.998000000000005</v>
      </c>
      <c r="I5" s="157">
        <v>0.24223421669815823</v>
      </c>
      <c r="J5" s="157">
        <v>804.36855766280507</v>
      </c>
      <c r="K5" s="152">
        <v>101.422</v>
      </c>
      <c r="L5" s="157">
        <v>0.24974698287855918</v>
      </c>
      <c r="M5" s="157">
        <v>849.74362411608968</v>
      </c>
      <c r="N5" s="152">
        <v>111.517</v>
      </c>
      <c r="O5" s="157">
        <v>0.26635686402691922</v>
      </c>
      <c r="P5" s="157">
        <v>922.32174610657603</v>
      </c>
      <c r="Q5" s="152">
        <v>123.05500000000001</v>
      </c>
      <c r="R5" s="157">
        <v>0.27913468723316132</v>
      </c>
      <c r="S5" s="157">
        <v>1008.3169452638479</v>
      </c>
      <c r="T5" s="152">
        <v>141.18600000000001</v>
      </c>
      <c r="U5" s="157">
        <v>0.29721321716982402</v>
      </c>
      <c r="V5" s="157">
        <v>1149.0868248852428</v>
      </c>
      <c r="W5" s="152">
        <v>148.59299999999999</v>
      </c>
      <c r="X5" s="157">
        <v>0.29894099288694131</v>
      </c>
      <c r="Y5" s="157">
        <v>1198.5432899385373</v>
      </c>
      <c r="Z5" s="152">
        <v>154.91200000000001</v>
      </c>
      <c r="AA5" s="157">
        <v>0.32271315031505743</v>
      </c>
      <c r="AB5" s="157">
        <v>1241.1627087139059</v>
      </c>
      <c r="AC5" s="152">
        <v>158.26900000000001</v>
      </c>
      <c r="AD5" s="157">
        <v>0.32047665812839798</v>
      </c>
      <c r="AE5" s="157">
        <v>1256.3125600298463</v>
      </c>
      <c r="AF5" s="152">
        <v>157.53700000000001</v>
      </c>
      <c r="AG5" s="157">
        <v>0.31483334768569599</v>
      </c>
      <c r="AH5" s="157">
        <v>1239.8142682878843</v>
      </c>
      <c r="AI5" s="152">
        <v>169.923</v>
      </c>
      <c r="AJ5" s="157">
        <v>0.33372046082541129</v>
      </c>
      <c r="AK5" s="157">
        <v>1328.9146450190042</v>
      </c>
      <c r="AL5" s="152">
        <v>167.304</v>
      </c>
      <c r="AM5" s="157">
        <v>0.32816248837017403</v>
      </c>
      <c r="AN5" s="157">
        <v>1304.7180846915699</v>
      </c>
      <c r="AO5" s="152">
        <v>168.71</v>
      </c>
      <c r="AP5" s="157">
        <v>0.33631337429441915</v>
      </c>
      <c r="AQ5" s="157">
        <v>1312.2749158000358</v>
      </c>
      <c r="AR5" s="152">
        <v>153.84200000000001</v>
      </c>
      <c r="AS5" s="157">
        <v>0.32714780245190944</v>
      </c>
      <c r="AT5" s="157">
        <v>1203.3572166077408</v>
      </c>
      <c r="AU5" s="152">
        <v>139.61199999999999</v>
      </c>
      <c r="AV5" s="157">
        <v>0.31347162096365599</v>
      </c>
      <c r="AW5" s="157">
        <v>1085.7058425550777</v>
      </c>
      <c r="AX5" s="152">
        <v>126.08799999999999</v>
      </c>
      <c r="AY5" s="157">
        <v>0.29806043004545013</v>
      </c>
      <c r="AZ5" s="157">
        <v>982.77447816801498</v>
      </c>
      <c r="BA5" s="152">
        <v>117.607</v>
      </c>
      <c r="BB5" s="157">
        <v>0.29265594018747332</v>
      </c>
      <c r="BC5" s="157">
        <v>923.64661624610267</v>
      </c>
      <c r="BD5" s="152">
        <v>102.824</v>
      </c>
      <c r="BE5" s="157">
        <v>0.26923476229671206</v>
      </c>
      <c r="BF5" s="157">
        <v>810.38436985254134</v>
      </c>
      <c r="BG5" s="152">
        <v>89.18</v>
      </c>
      <c r="BH5" s="157">
        <v>0.24505566937720002</v>
      </c>
      <c r="BI5" s="157">
        <v>706.54412929805108</v>
      </c>
      <c r="BJ5" s="152">
        <v>79.475999999999999</v>
      </c>
      <c r="BK5" s="157">
        <v>0.23383570526109154</v>
      </c>
      <c r="BL5" s="157">
        <v>629.75230186526358</v>
      </c>
      <c r="BM5" s="152">
        <v>70.100999999999999</v>
      </c>
      <c r="BN5" s="157">
        <v>0.21338593165708344</v>
      </c>
      <c r="BO5" s="157">
        <v>557.83585058806682</v>
      </c>
      <c r="BP5" s="152">
        <v>62.465000000000003</v>
      </c>
      <c r="BQ5" s="157">
        <v>0.19461421023643644</v>
      </c>
      <c r="BR5" s="157">
        <v>499.5841131212311</v>
      </c>
      <c r="BS5" s="152">
        <v>57.976999999999997</v>
      </c>
      <c r="BT5" s="157">
        <v>0.18532227270563834</v>
      </c>
      <c r="BU5" s="157">
        <v>467.22110743095681</v>
      </c>
      <c r="BV5" s="152">
        <v>52.994999999999997</v>
      </c>
      <c r="BW5" s="157">
        <v>0.17238166337912494</v>
      </c>
      <c r="BX5" s="157">
        <v>429.5963035019455</v>
      </c>
      <c r="BY5" s="152">
        <v>49.716000000000001</v>
      </c>
      <c r="BZ5" s="157">
        <v>0.16886217611568222</v>
      </c>
      <c r="CA5" s="158">
        <v>403.76837488832939</v>
      </c>
    </row>
    <row r="6" spans="1:79" ht="15" customHeight="1" x14ac:dyDescent="0.2">
      <c r="A6" s="140" t="s">
        <v>43</v>
      </c>
      <c r="B6" s="139">
        <v>2769.8130942482194</v>
      </c>
      <c r="C6" s="146">
        <v>7.5783130686351408</v>
      </c>
      <c r="D6" s="146">
        <v>645.93753531574589</v>
      </c>
      <c r="E6" s="139">
        <v>3177.0279999999998</v>
      </c>
      <c r="F6" s="146">
        <v>8.1270314681666314</v>
      </c>
      <c r="G6" s="146">
        <v>741.0038332674435</v>
      </c>
      <c r="H6" s="139">
        <v>3080.4760000000001</v>
      </c>
      <c r="I6" s="146">
        <v>7.6929080075617602</v>
      </c>
      <c r="J6" s="146">
        <v>718.10470167010476</v>
      </c>
      <c r="K6" s="139">
        <v>3168.5639999999999</v>
      </c>
      <c r="L6" s="146">
        <v>7.8024422616160107</v>
      </c>
      <c r="M6" s="146">
        <v>760.49636596405276</v>
      </c>
      <c r="N6" s="139">
        <v>3224.8850000000002</v>
      </c>
      <c r="O6" s="146">
        <v>7.7025947205130283</v>
      </c>
      <c r="P6" s="146">
        <v>762.14380618499979</v>
      </c>
      <c r="Q6" s="139">
        <v>3648.6170000000002</v>
      </c>
      <c r="R6" s="146">
        <v>8.2764257049985392</v>
      </c>
      <c r="S6" s="146">
        <v>854.43402732649292</v>
      </c>
      <c r="T6" s="139">
        <v>4210.7250000000004</v>
      </c>
      <c r="U6" s="146">
        <v>8.8640738024124719</v>
      </c>
      <c r="V6" s="146">
        <v>972.41518350772219</v>
      </c>
      <c r="W6" s="139">
        <v>5426.85</v>
      </c>
      <c r="X6" s="146">
        <v>10.917795099691759</v>
      </c>
      <c r="Y6" s="146">
        <v>1249.927160421887</v>
      </c>
      <c r="Z6" s="139">
        <v>5053.7460000000001</v>
      </c>
      <c r="AA6" s="146">
        <v>10.527979062642792</v>
      </c>
      <c r="AB6" s="146">
        <v>1161.0258893758264</v>
      </c>
      <c r="AC6" s="139">
        <v>5516.4780000000001</v>
      </c>
      <c r="AD6" s="146">
        <v>11.170238227819906</v>
      </c>
      <c r="AE6" s="146">
        <v>1253.3843671343654</v>
      </c>
      <c r="AF6" s="139">
        <v>5261.9690000000001</v>
      </c>
      <c r="AG6" s="146">
        <v>10.515899856467712</v>
      </c>
      <c r="AH6" s="146">
        <v>1187.1144308799567</v>
      </c>
      <c r="AI6" s="139">
        <v>5422.96</v>
      </c>
      <c r="AJ6" s="146">
        <v>10.650428195345967</v>
      </c>
      <c r="AK6" s="146">
        <v>1219.675995168941</v>
      </c>
      <c r="AL6" s="139">
        <v>5589.2569999999996</v>
      </c>
      <c r="AM6" s="146">
        <v>10.963183697104753</v>
      </c>
      <c r="AN6" s="146">
        <v>1253.9459116265659</v>
      </c>
      <c r="AO6" s="139">
        <v>5641.4480000000003</v>
      </c>
      <c r="AP6" s="146">
        <v>11.245891842727181</v>
      </c>
      <c r="AQ6" s="146">
        <v>1263.7966580262189</v>
      </c>
      <c r="AR6" s="139">
        <v>5508.116</v>
      </c>
      <c r="AS6" s="146">
        <v>11.713108546757072</v>
      </c>
      <c r="AT6" s="146">
        <v>1259.270808851838</v>
      </c>
      <c r="AU6" s="139">
        <v>5224.3710000000001</v>
      </c>
      <c r="AV6" s="146">
        <v>11.730310044161794</v>
      </c>
      <c r="AW6" s="146">
        <v>1177.5093209111615</v>
      </c>
      <c r="AX6" s="139">
        <v>4936.567</v>
      </c>
      <c r="AY6" s="146">
        <v>11.669590151070503</v>
      </c>
      <c r="AZ6" s="146">
        <v>1115.742755003032</v>
      </c>
      <c r="BA6" s="139">
        <v>4716.201</v>
      </c>
      <c r="BB6" s="146">
        <v>11.735902095692449</v>
      </c>
      <c r="BC6" s="146">
        <v>1070.8305121920982</v>
      </c>
      <c r="BD6" s="139">
        <v>4497.1109999999999</v>
      </c>
      <c r="BE6" s="146">
        <v>11.775252967273488</v>
      </c>
      <c r="BF6" s="146">
        <v>1023.8097623098872</v>
      </c>
      <c r="BG6" s="139">
        <v>4316.0469999999996</v>
      </c>
      <c r="BH6" s="146">
        <v>11.859966210455886</v>
      </c>
      <c r="BI6" s="146">
        <v>987.069213930057</v>
      </c>
      <c r="BJ6" s="139">
        <v>4154.3969999999999</v>
      </c>
      <c r="BK6" s="146">
        <v>12.223140978780549</v>
      </c>
      <c r="BL6" s="146">
        <v>949.38874942439952</v>
      </c>
      <c r="BM6" s="139">
        <v>4012.134</v>
      </c>
      <c r="BN6" s="146">
        <v>12.212849339140108</v>
      </c>
      <c r="BO6" s="146">
        <v>920.97338953256428</v>
      </c>
      <c r="BP6" s="139">
        <v>3998.02</v>
      </c>
      <c r="BQ6" s="146">
        <v>12.45611950387381</v>
      </c>
      <c r="BR6" s="146">
        <v>927.35299568544099</v>
      </c>
      <c r="BS6" s="139">
        <v>3901.1</v>
      </c>
      <c r="BT6" s="146">
        <v>12.469784881107437</v>
      </c>
      <c r="BU6" s="146">
        <v>912.54975210207374</v>
      </c>
      <c r="BV6" s="139">
        <v>3805.9789999999998</v>
      </c>
      <c r="BW6" s="146">
        <v>12.380054548655885</v>
      </c>
      <c r="BX6" s="146">
        <v>894.18844784850864</v>
      </c>
      <c r="BY6" s="139">
        <v>3301.5129999999999</v>
      </c>
      <c r="BZ6" s="146">
        <v>11.213707250265797</v>
      </c>
      <c r="CA6" s="158">
        <v>776.57972724435126</v>
      </c>
    </row>
    <row r="7" spans="1:79" ht="15" customHeight="1" x14ac:dyDescent="0.2">
      <c r="A7" s="140" t="s">
        <v>44</v>
      </c>
      <c r="B7" s="139">
        <v>6489.9936475801414</v>
      </c>
      <c r="C7" s="146">
        <v>17.756867341319612</v>
      </c>
      <c r="D7" s="146">
        <v>718.80121644545045</v>
      </c>
      <c r="E7" s="139">
        <v>6888.0370000000003</v>
      </c>
      <c r="F7" s="146">
        <v>17.620018914814754</v>
      </c>
      <c r="G7" s="146">
        <v>759.81276143242917</v>
      </c>
      <c r="H7" s="139">
        <v>7043.9570000000003</v>
      </c>
      <c r="I7" s="146">
        <v>17.590954518139636</v>
      </c>
      <c r="J7" s="146">
        <v>772.2185764649056</v>
      </c>
      <c r="K7" s="139">
        <v>6405.6390000000001</v>
      </c>
      <c r="L7" s="146">
        <v>15.773589691183679</v>
      </c>
      <c r="M7" s="146">
        <v>717.92340298861427</v>
      </c>
      <c r="N7" s="139">
        <v>6703.7309999999998</v>
      </c>
      <c r="O7" s="146">
        <v>16.011771895227124</v>
      </c>
      <c r="P7" s="146">
        <v>735.97456043132649</v>
      </c>
      <c r="Q7" s="139">
        <v>6978.59</v>
      </c>
      <c r="R7" s="146">
        <v>15.830047840221587</v>
      </c>
      <c r="S7" s="146">
        <v>754.70357516268336</v>
      </c>
      <c r="T7" s="139">
        <v>7876.165</v>
      </c>
      <c r="U7" s="146">
        <v>16.580258231059503</v>
      </c>
      <c r="V7" s="146">
        <v>838.50610640244986</v>
      </c>
      <c r="W7" s="139">
        <v>6952.2309999999998</v>
      </c>
      <c r="X7" s="146">
        <v>13.986572973958214</v>
      </c>
      <c r="Y7" s="146">
        <v>733.72905400855825</v>
      </c>
      <c r="Z7" s="139">
        <v>6979.393</v>
      </c>
      <c r="AA7" s="146">
        <v>14.539492759223686</v>
      </c>
      <c r="AB7" s="146">
        <v>731.17554233481712</v>
      </c>
      <c r="AC7" s="139">
        <v>7089.44</v>
      </c>
      <c r="AD7" s="146">
        <v>14.355306719583682</v>
      </c>
      <c r="AE7" s="146">
        <v>735.23558331810534</v>
      </c>
      <c r="AF7" s="139">
        <v>7249.5529999999999</v>
      </c>
      <c r="AG7" s="146">
        <v>14.488031638376256</v>
      </c>
      <c r="AH7" s="146">
        <v>744.102852234848</v>
      </c>
      <c r="AI7" s="139">
        <v>7454.0280000000002</v>
      </c>
      <c r="AJ7" s="146">
        <v>14.639346404933523</v>
      </c>
      <c r="AK7" s="146">
        <v>758.59159765771733</v>
      </c>
      <c r="AL7" s="139">
        <v>7491.8590000000004</v>
      </c>
      <c r="AM7" s="146">
        <v>14.695088533199947</v>
      </c>
      <c r="AN7" s="146">
        <v>755.40179924526967</v>
      </c>
      <c r="AO7" s="139">
        <v>7426.4030000000002</v>
      </c>
      <c r="AP7" s="146">
        <v>14.804093721772258</v>
      </c>
      <c r="AQ7" s="146">
        <v>744.39200326207629</v>
      </c>
      <c r="AR7" s="139">
        <v>6973.7640000000001</v>
      </c>
      <c r="AS7" s="146">
        <v>14.829835593779578</v>
      </c>
      <c r="AT7" s="146">
        <v>712.00635048662389</v>
      </c>
      <c r="AU7" s="139">
        <v>6709.5550000000003</v>
      </c>
      <c r="AV7" s="146">
        <v>15.065002161668072</v>
      </c>
      <c r="AW7" s="146">
        <v>672.74520406637782</v>
      </c>
      <c r="AX7" s="139">
        <v>6565.192</v>
      </c>
      <c r="AY7" s="146">
        <v>15.519509793564405</v>
      </c>
      <c r="AZ7" s="146">
        <v>656.34756511172327</v>
      </c>
      <c r="BA7" s="139">
        <v>6418.3289999999997</v>
      </c>
      <c r="BB7" s="146">
        <v>15.97151621865642</v>
      </c>
      <c r="BC7" s="146">
        <v>641.29748073333576</v>
      </c>
      <c r="BD7" s="139">
        <v>6143.2030000000004</v>
      </c>
      <c r="BE7" s="146">
        <v>16.085386674759285</v>
      </c>
      <c r="BF7" s="146">
        <v>613.14514601315125</v>
      </c>
      <c r="BG7" s="139">
        <v>5936.4120000000003</v>
      </c>
      <c r="BH7" s="146">
        <v>16.312529898619001</v>
      </c>
      <c r="BI7" s="146">
        <v>598.86546275085334</v>
      </c>
      <c r="BJ7" s="139">
        <v>5637.9989999999998</v>
      </c>
      <c r="BK7" s="146">
        <v>16.588221254546387</v>
      </c>
      <c r="BL7" s="146">
        <v>561.76305949886898</v>
      </c>
      <c r="BM7" s="139">
        <v>5436.5770000000002</v>
      </c>
      <c r="BN7" s="146">
        <v>16.548823100533109</v>
      </c>
      <c r="BO7" s="146">
        <v>540.38437568273935</v>
      </c>
      <c r="BP7" s="139">
        <v>5471.1509999999998</v>
      </c>
      <c r="BQ7" s="146">
        <v>17.045765323769942</v>
      </c>
      <c r="BR7" s="146">
        <v>545.60910973530861</v>
      </c>
      <c r="BS7" s="139">
        <v>5215.4579999999996</v>
      </c>
      <c r="BT7" s="146">
        <v>16.671102847004899</v>
      </c>
      <c r="BU7" s="146">
        <v>522.50962124735281</v>
      </c>
      <c r="BV7" s="139">
        <v>5232.8440000000001</v>
      </c>
      <c r="BW7" s="146">
        <v>17.021348295565126</v>
      </c>
      <c r="BX7" s="146">
        <v>526.28400833389992</v>
      </c>
      <c r="BY7" s="139">
        <v>5048.8580000000002</v>
      </c>
      <c r="BZ7" s="146">
        <v>17.148627177952193</v>
      </c>
      <c r="CA7" s="158">
        <v>506.07461988958261</v>
      </c>
    </row>
    <row r="8" spans="1:79" ht="15" customHeight="1" x14ac:dyDescent="0.2">
      <c r="A8" s="140" t="s">
        <v>45</v>
      </c>
      <c r="B8" s="139">
        <v>939.67421898805435</v>
      </c>
      <c r="C8" s="146">
        <v>2.5709840959321144</v>
      </c>
      <c r="D8" s="146">
        <v>1010.8654275916219</v>
      </c>
      <c r="E8" s="139">
        <v>1033.6320000000001</v>
      </c>
      <c r="F8" s="146">
        <v>2.6440937223417649</v>
      </c>
      <c r="G8" s="146">
        <v>1104.0057420192768</v>
      </c>
      <c r="H8" s="139">
        <v>1062.454</v>
      </c>
      <c r="I8" s="146">
        <v>2.6532785466486417</v>
      </c>
      <c r="J8" s="146">
        <v>1126.5275048959679</v>
      </c>
      <c r="K8" s="139">
        <v>1170.4269999999999</v>
      </c>
      <c r="L8" s="146">
        <v>2.8821223396265445</v>
      </c>
      <c r="M8" s="146">
        <v>1248.979038679681</v>
      </c>
      <c r="N8" s="139">
        <v>1192.961</v>
      </c>
      <c r="O8" s="146">
        <v>2.8493714040587315</v>
      </c>
      <c r="P8" s="146">
        <v>1254.6399507624974</v>
      </c>
      <c r="Q8" s="139">
        <v>1248.722</v>
      </c>
      <c r="R8" s="146">
        <v>2.8325677535343354</v>
      </c>
      <c r="S8" s="146">
        <v>1297.4220334474849</v>
      </c>
      <c r="T8" s="139">
        <v>1324.3869999999999</v>
      </c>
      <c r="U8" s="146">
        <v>2.7879911680187246</v>
      </c>
      <c r="V8" s="146">
        <v>1358.8850138465216</v>
      </c>
      <c r="W8" s="139">
        <v>1361.4549999999999</v>
      </c>
      <c r="X8" s="146">
        <v>2.738989787344563</v>
      </c>
      <c r="Y8" s="146">
        <v>1382.0082263421607</v>
      </c>
      <c r="Z8" s="139">
        <v>1406.338</v>
      </c>
      <c r="AA8" s="146">
        <v>2.9296876057876551</v>
      </c>
      <c r="AB8" s="146">
        <v>1413.8270418406298</v>
      </c>
      <c r="AC8" s="139">
        <v>1316.893</v>
      </c>
      <c r="AD8" s="146">
        <v>2.6665579977928742</v>
      </c>
      <c r="AE8" s="146">
        <v>1307.392181020524</v>
      </c>
      <c r="AF8" s="139">
        <v>1282.423</v>
      </c>
      <c r="AG8" s="146">
        <v>2.5628869804498833</v>
      </c>
      <c r="AH8" s="146">
        <v>1258.9350487946383</v>
      </c>
      <c r="AI8" s="139">
        <v>1248.1279999999999</v>
      </c>
      <c r="AJ8" s="146">
        <v>2.4512623442918202</v>
      </c>
      <c r="AK8" s="146">
        <v>1213.8252971038453</v>
      </c>
      <c r="AL8" s="139">
        <v>1190.8499999999999</v>
      </c>
      <c r="AM8" s="146">
        <v>2.3358216138025489</v>
      </c>
      <c r="AN8" s="146">
        <v>1148.2344274592763</v>
      </c>
      <c r="AO8" s="139">
        <v>1101.5160000000001</v>
      </c>
      <c r="AP8" s="146">
        <v>2.1958067856042409</v>
      </c>
      <c r="AQ8" s="146">
        <v>1055.6288687062099</v>
      </c>
      <c r="AR8" s="139">
        <v>993.84799999999996</v>
      </c>
      <c r="AS8" s="146">
        <v>2.1134357923793581</v>
      </c>
      <c r="AT8" s="146">
        <v>955.68372608261666</v>
      </c>
      <c r="AU8" s="139">
        <v>911.00699999999995</v>
      </c>
      <c r="AV8" s="146">
        <v>2.0454892201188817</v>
      </c>
      <c r="AW8" s="146">
        <v>866.01657301528292</v>
      </c>
      <c r="AX8" s="139">
        <v>764.37099999999998</v>
      </c>
      <c r="AY8" s="146">
        <v>1.8069027106010942</v>
      </c>
      <c r="AZ8" s="146">
        <v>723.88141683097615</v>
      </c>
      <c r="BA8" s="139">
        <v>526.98</v>
      </c>
      <c r="BB8" s="146">
        <v>1.3113490469104281</v>
      </c>
      <c r="BC8" s="146">
        <v>497.56683416516074</v>
      </c>
      <c r="BD8" s="139">
        <v>387.71699999999998</v>
      </c>
      <c r="BE8" s="146">
        <v>1.0151997037014151</v>
      </c>
      <c r="BF8" s="146">
        <v>364.78651939107687</v>
      </c>
      <c r="BG8" s="139">
        <v>307.596</v>
      </c>
      <c r="BH8" s="146">
        <v>0.84523596857758698</v>
      </c>
      <c r="BI8" s="146">
        <v>288.2217349749817</v>
      </c>
      <c r="BJ8" s="139">
        <v>251.53</v>
      </c>
      <c r="BK8" s="146">
        <v>0.74005605395745067</v>
      </c>
      <c r="BL8" s="146">
        <v>235.59262978060184</v>
      </c>
      <c r="BM8" s="139">
        <v>208.458</v>
      </c>
      <c r="BN8" s="146">
        <v>0.63454165477485758</v>
      </c>
      <c r="BO8" s="146">
        <v>194.40703699420672</v>
      </c>
      <c r="BP8" s="139">
        <v>171.529</v>
      </c>
      <c r="BQ8" s="146">
        <v>0.53441096402218358</v>
      </c>
      <c r="BR8" s="146">
        <v>159.107626691798</v>
      </c>
      <c r="BS8" s="139">
        <v>138.68100000000001</v>
      </c>
      <c r="BT8" s="146">
        <v>0.44329092745555365</v>
      </c>
      <c r="BU8" s="146">
        <v>128.75669171592031</v>
      </c>
      <c r="BV8" s="139">
        <v>123.193</v>
      </c>
      <c r="BW8" s="146">
        <v>0.40072109173817422</v>
      </c>
      <c r="BX8" s="146">
        <v>114.75035721803992</v>
      </c>
      <c r="BY8" s="139">
        <v>107.536</v>
      </c>
      <c r="BZ8" s="146">
        <v>0.36524987872668763</v>
      </c>
      <c r="CA8" s="158">
        <v>99.834469517974867</v>
      </c>
    </row>
    <row r="9" spans="1:79" ht="15" customHeight="1" x14ac:dyDescent="0.2">
      <c r="A9" s="140" t="s">
        <v>46</v>
      </c>
      <c r="B9" s="139">
        <v>2841.9662547062135</v>
      </c>
      <c r="C9" s="146">
        <v>7.7757268363646768</v>
      </c>
      <c r="D9" s="146">
        <v>633.2987758840469</v>
      </c>
      <c r="E9" s="139">
        <v>3010.69</v>
      </c>
      <c r="F9" s="146">
        <v>7.7015287151685792</v>
      </c>
      <c r="G9" s="146">
        <v>667.30515276455912</v>
      </c>
      <c r="H9" s="139">
        <v>3324.288</v>
      </c>
      <c r="I9" s="146">
        <v>8.3017825084959167</v>
      </c>
      <c r="J9" s="146">
        <v>732.08447840086433</v>
      </c>
      <c r="K9" s="139">
        <v>3222.6729999999998</v>
      </c>
      <c r="L9" s="146">
        <v>7.9356831708524282</v>
      </c>
      <c r="M9" s="146">
        <v>717.55267575323137</v>
      </c>
      <c r="N9" s="139">
        <v>3134.05</v>
      </c>
      <c r="O9" s="146">
        <v>7.4856365370622067</v>
      </c>
      <c r="P9" s="146">
        <v>684.67787883448455</v>
      </c>
      <c r="Q9" s="139">
        <v>3384.2109999999998</v>
      </c>
      <c r="R9" s="146">
        <v>7.6766541710294094</v>
      </c>
      <c r="S9" s="146">
        <v>728.90041329781241</v>
      </c>
      <c r="T9" s="139">
        <v>3919.3110000000001</v>
      </c>
      <c r="U9" s="146">
        <v>8.2506128893734516</v>
      </c>
      <c r="V9" s="146">
        <v>833.90482877477416</v>
      </c>
      <c r="W9" s="139">
        <v>4079.1669999999999</v>
      </c>
      <c r="X9" s="146">
        <v>8.2065119698212268</v>
      </c>
      <c r="Y9" s="146">
        <v>860.89015225461037</v>
      </c>
      <c r="Z9" s="139">
        <v>3998.2049999999999</v>
      </c>
      <c r="AA9" s="146">
        <v>8.3290728359030552</v>
      </c>
      <c r="AB9" s="146">
        <v>837.57405907631926</v>
      </c>
      <c r="AC9" s="139">
        <v>3941.0050000000001</v>
      </c>
      <c r="AD9" s="146">
        <v>7.9800852476941619</v>
      </c>
      <c r="AE9" s="146">
        <v>815.54795399330339</v>
      </c>
      <c r="AF9" s="139">
        <v>4009.683</v>
      </c>
      <c r="AG9" s="146">
        <v>8.0132408389675085</v>
      </c>
      <c r="AH9" s="146">
        <v>820.72328426616627</v>
      </c>
      <c r="AI9" s="139">
        <v>3901.0430000000001</v>
      </c>
      <c r="AJ9" s="146">
        <v>7.6614576464618986</v>
      </c>
      <c r="AK9" s="146">
        <v>794.11546771684448</v>
      </c>
      <c r="AL9" s="139">
        <v>3815.9859999999999</v>
      </c>
      <c r="AM9" s="146">
        <v>7.4849582875827645</v>
      </c>
      <c r="AN9" s="146">
        <v>772.80251704485386</v>
      </c>
      <c r="AO9" s="139">
        <v>3560.0720000000001</v>
      </c>
      <c r="AP9" s="146">
        <v>7.096792288845247</v>
      </c>
      <c r="AQ9" s="146">
        <v>718.69684324852483</v>
      </c>
      <c r="AR9" s="139">
        <v>3126.8919999999998</v>
      </c>
      <c r="AS9" s="146">
        <v>6.6493925345773963</v>
      </c>
      <c r="AT9" s="146">
        <v>640.52607299504518</v>
      </c>
      <c r="AU9" s="139">
        <v>2855.6750000000002</v>
      </c>
      <c r="AV9" s="146">
        <v>6.4118633870683635</v>
      </c>
      <c r="AW9" s="146">
        <v>579.61852863247634</v>
      </c>
      <c r="AX9" s="139">
        <v>2608.1909999999998</v>
      </c>
      <c r="AY9" s="146">
        <v>6.1655235319830002</v>
      </c>
      <c r="AZ9" s="146">
        <v>529.30292986681536</v>
      </c>
      <c r="BA9" s="139">
        <v>2410.3890000000001</v>
      </c>
      <c r="BB9" s="146">
        <v>5.9980669434008496</v>
      </c>
      <c r="BC9" s="146">
        <v>490.40257995578145</v>
      </c>
      <c r="BD9" s="139">
        <v>2242.9340000000002</v>
      </c>
      <c r="BE9" s="146">
        <v>5.8729071261302188</v>
      </c>
      <c r="BF9" s="146">
        <v>457.03937765828795</v>
      </c>
      <c r="BG9" s="139">
        <v>2055.0569999999998</v>
      </c>
      <c r="BH9" s="146">
        <v>5.6470438298194718</v>
      </c>
      <c r="BI9" s="146">
        <v>418.89756556940966</v>
      </c>
      <c r="BJ9" s="139">
        <v>1888.0239999999999</v>
      </c>
      <c r="BK9" s="146">
        <v>5.554977900119118</v>
      </c>
      <c r="BL9" s="146">
        <v>384.91534314623925</v>
      </c>
      <c r="BM9" s="139">
        <v>1755.29</v>
      </c>
      <c r="BN9" s="146">
        <v>5.3430648917756089</v>
      </c>
      <c r="BO9" s="146">
        <v>357.79499349144919</v>
      </c>
      <c r="BP9" s="139">
        <v>1690.059</v>
      </c>
      <c r="BQ9" s="146">
        <v>5.2655006409666454</v>
      </c>
      <c r="BR9" s="146">
        <v>346.38510571447836</v>
      </c>
      <c r="BS9" s="139">
        <v>1636.13</v>
      </c>
      <c r="BT9" s="146">
        <v>5.2298554606460508</v>
      </c>
      <c r="BU9" s="146">
        <v>335.97271362655368</v>
      </c>
      <c r="BV9" s="139">
        <v>1571.5060000000001</v>
      </c>
      <c r="BW9" s="146">
        <v>5.1117807017695096</v>
      </c>
      <c r="BX9" s="146">
        <v>324.17257920950874</v>
      </c>
      <c r="BY9" s="139">
        <v>1483.7850000000001</v>
      </c>
      <c r="BZ9" s="146">
        <v>5.0397289401361238</v>
      </c>
      <c r="CA9" s="158">
        <v>305.96325063361513</v>
      </c>
    </row>
    <row r="10" spans="1:79" ht="15" customHeight="1" x14ac:dyDescent="0.2">
      <c r="A10" s="140" t="s">
        <v>47</v>
      </c>
      <c r="B10" s="139">
        <v>838.52871758587389</v>
      </c>
      <c r="C10" s="146">
        <v>2.2942461901501199</v>
      </c>
      <c r="D10" s="146">
        <v>708.2670709626982</v>
      </c>
      <c r="E10" s="139">
        <v>1025.067</v>
      </c>
      <c r="F10" s="146">
        <v>2.6221839297542124</v>
      </c>
      <c r="G10" s="146">
        <v>864.90990337267499</v>
      </c>
      <c r="H10" s="139">
        <v>1080.1310000000001</v>
      </c>
      <c r="I10" s="146">
        <v>2.6974235212725866</v>
      </c>
      <c r="J10" s="146">
        <v>908.74680504865421</v>
      </c>
      <c r="K10" s="139">
        <v>1111.8430000000001</v>
      </c>
      <c r="L10" s="146">
        <v>2.7378619499186163</v>
      </c>
      <c r="M10" s="146">
        <v>941.94133220374886</v>
      </c>
      <c r="N10" s="139">
        <v>1178.9490000000001</v>
      </c>
      <c r="O10" s="146">
        <v>2.8159039293351897</v>
      </c>
      <c r="P10" s="146">
        <v>989.39314595313147</v>
      </c>
      <c r="Q10" s="139">
        <v>1308.94</v>
      </c>
      <c r="R10" s="146">
        <v>2.9691646621996197</v>
      </c>
      <c r="S10" s="146">
        <v>1092.4338187611784</v>
      </c>
      <c r="T10" s="139">
        <v>1381.0940000000001</v>
      </c>
      <c r="U10" s="146">
        <v>2.9073661053783018</v>
      </c>
      <c r="V10" s="146">
        <v>1146.4043867527505</v>
      </c>
      <c r="W10" s="139">
        <v>1484.992</v>
      </c>
      <c r="X10" s="146">
        <v>2.9875228503978297</v>
      </c>
      <c r="Y10" s="146">
        <v>1229.0151769708627</v>
      </c>
      <c r="Z10" s="139">
        <v>1505.3130000000001</v>
      </c>
      <c r="AA10" s="146">
        <v>3.1358726272994355</v>
      </c>
      <c r="AB10" s="146">
        <v>1241.3908273283403</v>
      </c>
      <c r="AC10" s="139">
        <v>1573.204</v>
      </c>
      <c r="AD10" s="146">
        <v>3.1855585141387652</v>
      </c>
      <c r="AE10" s="146">
        <v>1287.3367205074051</v>
      </c>
      <c r="AF10" s="139">
        <v>1628.5940000000001</v>
      </c>
      <c r="AG10" s="146">
        <v>3.2547001722823108</v>
      </c>
      <c r="AH10" s="146">
        <v>1323.0533512709028</v>
      </c>
      <c r="AI10" s="139">
        <v>1721.739</v>
      </c>
      <c r="AJ10" s="146">
        <v>3.3814111833070442</v>
      </c>
      <c r="AK10" s="146">
        <v>1395.1610877423568</v>
      </c>
      <c r="AL10" s="139">
        <v>1800.0840000000001</v>
      </c>
      <c r="AM10" s="146">
        <v>3.5308184186590661</v>
      </c>
      <c r="AN10" s="146">
        <v>1456.6049095005051</v>
      </c>
      <c r="AO10" s="139">
        <v>1783.1869999999999</v>
      </c>
      <c r="AP10" s="146">
        <v>3.5546774759524773</v>
      </c>
      <c r="AQ10" s="146">
        <v>1442.6694109299672</v>
      </c>
      <c r="AR10" s="139">
        <v>1763.367</v>
      </c>
      <c r="AS10" s="146">
        <v>3.7498318987416708</v>
      </c>
      <c r="AT10" s="146">
        <v>1443.1825250028644</v>
      </c>
      <c r="AU10" s="139">
        <v>1618.912</v>
      </c>
      <c r="AV10" s="146">
        <v>3.6349523596647439</v>
      </c>
      <c r="AW10" s="146">
        <v>1316.8706069728794</v>
      </c>
      <c r="AX10" s="139">
        <v>1517.739</v>
      </c>
      <c r="AY10" s="146">
        <v>3.5877953416403736</v>
      </c>
      <c r="AZ10" s="146">
        <v>1236.828123039111</v>
      </c>
      <c r="BA10" s="139">
        <v>1371.413</v>
      </c>
      <c r="BB10" s="146">
        <v>3.4126553768085524</v>
      </c>
      <c r="BC10" s="146">
        <v>1122.9878694876754</v>
      </c>
      <c r="BD10" s="139">
        <v>1225.2460000000001</v>
      </c>
      <c r="BE10" s="146">
        <v>3.2081889010833788</v>
      </c>
      <c r="BF10" s="146">
        <v>1006.0548234954085</v>
      </c>
      <c r="BG10" s="139">
        <v>1044.751</v>
      </c>
      <c r="BH10" s="146">
        <v>2.8708472262558766</v>
      </c>
      <c r="BI10" s="146">
        <v>859.51233879274309</v>
      </c>
      <c r="BJ10" s="139">
        <v>884.56500000000005</v>
      </c>
      <c r="BK10" s="146">
        <v>2.6025829259685622</v>
      </c>
      <c r="BL10" s="146">
        <v>727.71480611877223</v>
      </c>
      <c r="BM10" s="139">
        <v>800.34900000000005</v>
      </c>
      <c r="BN10" s="146">
        <v>2.4362450894540029</v>
      </c>
      <c r="BO10" s="146">
        <v>658.60420335412527</v>
      </c>
      <c r="BP10" s="139">
        <v>743.51400000000001</v>
      </c>
      <c r="BQ10" s="146">
        <v>2.3164714625747824</v>
      </c>
      <c r="BR10" s="146">
        <v>616.40203744602957</v>
      </c>
      <c r="BS10" s="139">
        <v>682.32</v>
      </c>
      <c r="BT10" s="146">
        <v>2.1810216657038337</v>
      </c>
      <c r="BU10" s="146">
        <v>567.88541085800375</v>
      </c>
      <c r="BV10" s="139">
        <v>626.33699999999999</v>
      </c>
      <c r="BW10" s="146">
        <v>2.0373434077911314</v>
      </c>
      <c r="BX10" s="146">
        <v>524.2862535962505</v>
      </c>
      <c r="BY10" s="139">
        <v>563.01400000000001</v>
      </c>
      <c r="BZ10" s="146">
        <v>1.9122972327539365</v>
      </c>
      <c r="CA10" s="158">
        <v>471.43809326036131</v>
      </c>
    </row>
    <row r="11" spans="1:79" ht="15" customHeight="1" x14ac:dyDescent="0.2">
      <c r="A11" s="140" t="s">
        <v>48</v>
      </c>
      <c r="B11" s="139">
        <v>1622.5955057920642</v>
      </c>
      <c r="C11" s="146">
        <v>4.4394824878933443</v>
      </c>
      <c r="D11" s="146">
        <v>993.91101071710762</v>
      </c>
      <c r="E11" s="139">
        <v>1684.9760000000001</v>
      </c>
      <c r="F11" s="146">
        <v>4.3102714156455466</v>
      </c>
      <c r="G11" s="146">
        <v>1036.3534599937266</v>
      </c>
      <c r="H11" s="139">
        <v>1665.3520000000001</v>
      </c>
      <c r="I11" s="146">
        <v>4.1589026294017524</v>
      </c>
      <c r="J11" s="146">
        <v>1027.3507479259922</v>
      </c>
      <c r="K11" s="139">
        <v>1504.63</v>
      </c>
      <c r="L11" s="146">
        <v>3.7050817657763262</v>
      </c>
      <c r="M11" s="146">
        <v>964.04544487643113</v>
      </c>
      <c r="N11" s="139">
        <v>1651.385</v>
      </c>
      <c r="O11" s="146">
        <v>3.9443110010231082</v>
      </c>
      <c r="P11" s="146">
        <v>1050.3677338145283</v>
      </c>
      <c r="Q11" s="139">
        <v>1524.979</v>
      </c>
      <c r="R11" s="146">
        <v>3.4592217805220358</v>
      </c>
      <c r="S11" s="146">
        <v>966.72211396194166</v>
      </c>
      <c r="T11" s="139">
        <v>1547.6389999999999</v>
      </c>
      <c r="U11" s="146">
        <v>3.2579630147995498</v>
      </c>
      <c r="V11" s="146">
        <v>971.94639985078265</v>
      </c>
      <c r="W11" s="139">
        <v>1503.221</v>
      </c>
      <c r="X11" s="146">
        <v>3.0241961483279884</v>
      </c>
      <c r="Y11" s="146">
        <v>933.59993640280868</v>
      </c>
      <c r="Z11" s="139">
        <v>1414.83</v>
      </c>
      <c r="AA11" s="146">
        <v>2.9473781660571978</v>
      </c>
      <c r="AB11" s="146">
        <v>879.93616431097382</v>
      </c>
      <c r="AC11" s="139">
        <v>1457.347</v>
      </c>
      <c r="AD11" s="146">
        <v>2.9509613145558919</v>
      </c>
      <c r="AE11" s="146">
        <v>905.28455941091624</v>
      </c>
      <c r="AF11" s="139">
        <v>1503.249</v>
      </c>
      <c r="AG11" s="146">
        <v>3.0042016483440386</v>
      </c>
      <c r="AH11" s="146">
        <v>930.76744946330302</v>
      </c>
      <c r="AI11" s="139">
        <v>1542.028</v>
      </c>
      <c r="AJ11" s="146">
        <v>3.0284675692265757</v>
      </c>
      <c r="AK11" s="146">
        <v>954.23351439925841</v>
      </c>
      <c r="AL11" s="139">
        <v>1503.1010000000001</v>
      </c>
      <c r="AM11" s="146">
        <v>2.948293910675758</v>
      </c>
      <c r="AN11" s="146">
        <v>929.68342169783557</v>
      </c>
      <c r="AO11" s="139">
        <v>1520.0219999999999</v>
      </c>
      <c r="AP11" s="146">
        <v>3.0300736638121726</v>
      </c>
      <c r="AQ11" s="146">
        <v>940.83007245524618</v>
      </c>
      <c r="AR11" s="139">
        <v>1452.5429999999999</v>
      </c>
      <c r="AS11" s="146">
        <v>3.0888590269036014</v>
      </c>
      <c r="AT11" s="146">
        <v>928.06717921293273</v>
      </c>
      <c r="AU11" s="139">
        <v>1401.0070000000001</v>
      </c>
      <c r="AV11" s="146">
        <v>3.1456890186476003</v>
      </c>
      <c r="AW11" s="146">
        <v>880.06324362930991</v>
      </c>
      <c r="AX11" s="139">
        <v>1364.1659999999999</v>
      </c>
      <c r="AY11" s="146">
        <v>3.2247629006200547</v>
      </c>
      <c r="AZ11" s="146">
        <v>861.61680024102122</v>
      </c>
      <c r="BA11" s="139">
        <v>1342.4690000000001</v>
      </c>
      <c r="BB11" s="146">
        <v>3.3406304672981806</v>
      </c>
      <c r="BC11" s="146">
        <v>854.50268068613855</v>
      </c>
      <c r="BD11" s="139">
        <v>1307.347</v>
      </c>
      <c r="BE11" s="146">
        <v>3.4231624794242554</v>
      </c>
      <c r="BF11" s="146">
        <v>835.20165692736316</v>
      </c>
      <c r="BG11" s="139">
        <v>1287.941</v>
      </c>
      <c r="BH11" s="146">
        <v>3.5391034298423456</v>
      </c>
      <c r="BI11" s="146">
        <v>826.91089049156585</v>
      </c>
      <c r="BJ11" s="139">
        <v>1289.68</v>
      </c>
      <c r="BK11" s="146">
        <v>3.7945195072867852</v>
      </c>
      <c r="BL11" s="146">
        <v>828.32096216973741</v>
      </c>
      <c r="BM11" s="139">
        <v>1301.3989999999999</v>
      </c>
      <c r="BN11" s="146">
        <v>3.9614304799160736</v>
      </c>
      <c r="BO11" s="146">
        <v>839.26572254037035</v>
      </c>
      <c r="BP11" s="139">
        <v>1226.6089999999999</v>
      </c>
      <c r="BQ11" s="146">
        <v>3.8215887585672776</v>
      </c>
      <c r="BR11" s="146">
        <v>804.42555412879892</v>
      </c>
      <c r="BS11" s="139">
        <v>1193.854</v>
      </c>
      <c r="BT11" s="146">
        <v>3.8161294402731629</v>
      </c>
      <c r="BU11" s="146">
        <v>786.20871323250992</v>
      </c>
      <c r="BV11" s="139">
        <v>1175.8800000000001</v>
      </c>
      <c r="BW11" s="146">
        <v>3.8248919772477685</v>
      </c>
      <c r="BX11" s="146">
        <v>779.12732809577369</v>
      </c>
      <c r="BY11" s="139">
        <v>1157.817</v>
      </c>
      <c r="BZ11" s="146">
        <v>3.9325669435137751</v>
      </c>
      <c r="CA11" s="158">
        <v>767.96852821238019</v>
      </c>
    </row>
    <row r="12" spans="1:79" ht="15" customHeight="1" x14ac:dyDescent="0.2">
      <c r="A12" s="140" t="s">
        <v>49</v>
      </c>
      <c r="B12" s="139">
        <v>3089.7132114839355</v>
      </c>
      <c r="C12" s="146">
        <v>8.4535718520308993</v>
      </c>
      <c r="D12" s="146">
        <v>780.27592801701496</v>
      </c>
      <c r="E12" s="139">
        <v>3062.87</v>
      </c>
      <c r="F12" s="146">
        <v>7.8350083388951983</v>
      </c>
      <c r="G12" s="146">
        <v>769.34380201077784</v>
      </c>
      <c r="H12" s="139">
        <v>2990.7240000000002</v>
      </c>
      <c r="I12" s="146">
        <v>7.4687693096804324</v>
      </c>
      <c r="J12" s="146">
        <v>746.06520927301699</v>
      </c>
      <c r="K12" s="139">
        <v>3052.1179999999999</v>
      </c>
      <c r="L12" s="146">
        <v>7.5156993737980153</v>
      </c>
      <c r="M12" s="146">
        <v>770.63104130260717</v>
      </c>
      <c r="N12" s="139">
        <v>3146.2260000000001</v>
      </c>
      <c r="O12" s="146">
        <v>7.5147187503246853</v>
      </c>
      <c r="P12" s="146">
        <v>780.65862409496253</v>
      </c>
      <c r="Q12" s="139">
        <v>3020.8009999999999</v>
      </c>
      <c r="R12" s="146">
        <v>6.8523045981765947</v>
      </c>
      <c r="S12" s="146">
        <v>740.30548864483808</v>
      </c>
      <c r="T12" s="139">
        <v>3146.1379999999999</v>
      </c>
      <c r="U12" s="146">
        <v>6.6229923408853271</v>
      </c>
      <c r="V12" s="146">
        <v>757.85554114799243</v>
      </c>
      <c r="W12" s="139">
        <v>3178.7919999999999</v>
      </c>
      <c r="X12" s="146">
        <v>6.3951278772288456</v>
      </c>
      <c r="Y12" s="146">
        <v>759.10417458198185</v>
      </c>
      <c r="Z12" s="139">
        <v>2973.6469999999999</v>
      </c>
      <c r="AA12" s="146">
        <v>6.194710489148159</v>
      </c>
      <c r="AB12" s="146">
        <v>704.11108564371068</v>
      </c>
      <c r="AC12" s="139">
        <v>2938.2919999999999</v>
      </c>
      <c r="AD12" s="146">
        <v>5.9497058853307143</v>
      </c>
      <c r="AE12" s="146">
        <v>687.19084747142165</v>
      </c>
      <c r="AF12" s="139">
        <v>2882.067</v>
      </c>
      <c r="AG12" s="146">
        <v>5.7597313765304072</v>
      </c>
      <c r="AH12" s="146">
        <v>664.38011802270137</v>
      </c>
      <c r="AI12" s="139">
        <v>2870.471</v>
      </c>
      <c r="AJ12" s="146">
        <v>5.6374646451979977</v>
      </c>
      <c r="AK12" s="146">
        <v>653.03741108375277</v>
      </c>
      <c r="AL12" s="139">
        <v>2774.9250000000002</v>
      </c>
      <c r="AM12" s="146">
        <v>5.44294394061472</v>
      </c>
      <c r="AN12" s="146">
        <v>626.05219092603636</v>
      </c>
      <c r="AO12" s="139">
        <v>2610.748</v>
      </c>
      <c r="AP12" s="146">
        <v>5.2043712246601048</v>
      </c>
      <c r="AQ12" s="146">
        <v>586.21873525751096</v>
      </c>
      <c r="AR12" s="139">
        <v>2382.5740000000001</v>
      </c>
      <c r="AS12" s="146">
        <v>5.0665868116577766</v>
      </c>
      <c r="AT12" s="146">
        <v>544.27894360394453</v>
      </c>
      <c r="AU12" s="139">
        <v>2267.1880000000001</v>
      </c>
      <c r="AV12" s="146">
        <v>5.090530164952507</v>
      </c>
      <c r="AW12" s="146">
        <v>509.89822222881941</v>
      </c>
      <c r="AX12" s="139">
        <v>2074.7260000000001</v>
      </c>
      <c r="AY12" s="146">
        <v>4.904461358626329</v>
      </c>
      <c r="AZ12" s="146">
        <v>466.17734424924078</v>
      </c>
      <c r="BA12" s="139">
        <v>1971.4580000000001</v>
      </c>
      <c r="BB12" s="146">
        <v>4.9058210355685956</v>
      </c>
      <c r="BC12" s="146">
        <v>443.2089234481063</v>
      </c>
      <c r="BD12" s="139">
        <v>1907.1</v>
      </c>
      <c r="BE12" s="146">
        <v>4.9935580718126076</v>
      </c>
      <c r="BF12" s="146">
        <v>428.6734455108645</v>
      </c>
      <c r="BG12" s="139">
        <v>1817.088</v>
      </c>
      <c r="BH12" s="146">
        <v>4.9931342919631936</v>
      </c>
      <c r="BI12" s="146">
        <v>408.08687045767073</v>
      </c>
      <c r="BJ12" s="139">
        <v>1736.6780000000001</v>
      </c>
      <c r="BK12" s="146">
        <v>5.1096849985080013</v>
      </c>
      <c r="BL12" s="146">
        <v>390.03429210024012</v>
      </c>
      <c r="BM12" s="139">
        <v>1661.9359999999999</v>
      </c>
      <c r="BN12" s="146">
        <v>5.058897329773421</v>
      </c>
      <c r="BO12" s="146">
        <v>372.67509172039678</v>
      </c>
      <c r="BP12" s="139">
        <v>1670.1849999999999</v>
      </c>
      <c r="BQ12" s="146">
        <v>5.2035817613662463</v>
      </c>
      <c r="BR12" s="146">
        <v>374.13541171281497</v>
      </c>
      <c r="BS12" s="139">
        <v>1667.4849999999999</v>
      </c>
      <c r="BT12" s="146">
        <v>5.3300810649492281</v>
      </c>
      <c r="BU12" s="146">
        <v>375.64962061863008</v>
      </c>
      <c r="BV12" s="139">
        <v>1666.3979999999999</v>
      </c>
      <c r="BW12" s="146">
        <v>5.4204445531021248</v>
      </c>
      <c r="BX12" s="146">
        <v>376.55597299748763</v>
      </c>
      <c r="BY12" s="139">
        <v>1661.5719999999999</v>
      </c>
      <c r="BZ12" s="146">
        <v>5.6435888585744287</v>
      </c>
      <c r="CA12" s="158">
        <v>374.43217899493817</v>
      </c>
    </row>
    <row r="13" spans="1:79" ht="15" customHeight="1" x14ac:dyDescent="0.2">
      <c r="A13" s="140" t="s">
        <v>50</v>
      </c>
      <c r="B13" s="139">
        <v>2941.4239749621697</v>
      </c>
      <c r="C13" s="146">
        <v>8.0478469092885661</v>
      </c>
      <c r="D13" s="146">
        <v>833.60392742376143</v>
      </c>
      <c r="E13" s="139">
        <v>3067.7660000000001</v>
      </c>
      <c r="F13" s="146">
        <v>7.8475326056212529</v>
      </c>
      <c r="G13" s="146">
        <v>867.48471323314834</v>
      </c>
      <c r="H13" s="139">
        <v>3029.2260000000001</v>
      </c>
      <c r="I13" s="146">
        <v>7.5649207953946984</v>
      </c>
      <c r="J13" s="146">
        <v>853.87940705896153</v>
      </c>
      <c r="K13" s="139">
        <v>3080.9769999999999</v>
      </c>
      <c r="L13" s="146">
        <v>7.5867633261840091</v>
      </c>
      <c r="M13" s="146">
        <v>890.24093896415172</v>
      </c>
      <c r="N13" s="139">
        <v>3110.893</v>
      </c>
      <c r="O13" s="146">
        <v>7.4303263520655571</v>
      </c>
      <c r="P13" s="146">
        <v>884.70737389571298</v>
      </c>
      <c r="Q13" s="139">
        <v>3277.779</v>
      </c>
      <c r="R13" s="146">
        <v>7.4352266546213022</v>
      </c>
      <c r="S13" s="146">
        <v>919.15696574745709</v>
      </c>
      <c r="T13" s="139">
        <v>3380.5439999999999</v>
      </c>
      <c r="U13" s="146">
        <v>7.1164446759887339</v>
      </c>
      <c r="V13" s="146">
        <v>939.49173894447574</v>
      </c>
      <c r="W13" s="139">
        <v>3628.221</v>
      </c>
      <c r="X13" s="146">
        <v>7.299293965080798</v>
      </c>
      <c r="Y13" s="146">
        <v>1002.3064351446681</v>
      </c>
      <c r="Z13" s="139">
        <v>3428.1819999999998</v>
      </c>
      <c r="AA13" s="146">
        <v>7.1415991858175873</v>
      </c>
      <c r="AB13" s="146">
        <v>942.27135259609736</v>
      </c>
      <c r="AC13" s="139">
        <v>3348.3119999999999</v>
      </c>
      <c r="AD13" s="146">
        <v>6.7799495803424081</v>
      </c>
      <c r="AE13" s="146">
        <v>910.59784914420482</v>
      </c>
      <c r="AF13" s="139">
        <v>3300.85</v>
      </c>
      <c r="AG13" s="146">
        <v>6.5966576468279161</v>
      </c>
      <c r="AH13" s="146">
        <v>890.24056736333876</v>
      </c>
      <c r="AI13" s="139">
        <v>3406.5529999999999</v>
      </c>
      <c r="AJ13" s="146">
        <v>6.6903034726681341</v>
      </c>
      <c r="AK13" s="146">
        <v>913.25315739665905</v>
      </c>
      <c r="AL13" s="139">
        <v>3339.2570000000001</v>
      </c>
      <c r="AM13" s="146">
        <v>6.5498666285774529</v>
      </c>
      <c r="AN13" s="146">
        <v>890.51294024528693</v>
      </c>
      <c r="AO13" s="139">
        <v>3138.3710000000001</v>
      </c>
      <c r="AP13" s="146">
        <v>6.2561563677182779</v>
      </c>
      <c r="AQ13" s="146">
        <v>834.72775080497297</v>
      </c>
      <c r="AR13" s="139">
        <v>2851.1979999999999</v>
      </c>
      <c r="AS13" s="146">
        <v>6.0631242447139213</v>
      </c>
      <c r="AT13" s="146">
        <v>772.09065789145882</v>
      </c>
      <c r="AU13" s="139">
        <v>2635.4639999999999</v>
      </c>
      <c r="AV13" s="146">
        <v>5.9174223710810008</v>
      </c>
      <c r="AW13" s="146">
        <v>702.69464614288563</v>
      </c>
      <c r="AX13" s="139">
        <v>2418.9360000000001</v>
      </c>
      <c r="AY13" s="146">
        <v>5.7181421262326388</v>
      </c>
      <c r="AZ13" s="146">
        <v>644.59339976453998</v>
      </c>
      <c r="BA13" s="139">
        <v>2267.7040000000002</v>
      </c>
      <c r="BB13" s="146">
        <v>5.643006336246092</v>
      </c>
      <c r="BC13" s="146">
        <v>605.62579084808829</v>
      </c>
      <c r="BD13" s="139">
        <v>2131.17</v>
      </c>
      <c r="BE13" s="146">
        <v>5.5802638329950582</v>
      </c>
      <c r="BF13" s="146">
        <v>569.46048791202099</v>
      </c>
      <c r="BG13" s="139">
        <v>2016.1310000000001</v>
      </c>
      <c r="BH13" s="146">
        <v>5.5400799703646966</v>
      </c>
      <c r="BI13" s="146">
        <v>539.31544024513721</v>
      </c>
      <c r="BJ13" s="139">
        <v>1911.39</v>
      </c>
      <c r="BK13" s="146">
        <v>5.6237257622300794</v>
      </c>
      <c r="BL13" s="146">
        <v>511.48150051057434</v>
      </c>
      <c r="BM13" s="139">
        <v>1829.664</v>
      </c>
      <c r="BN13" s="146">
        <v>5.5694577432479697</v>
      </c>
      <c r="BO13" s="146">
        <v>490.57375763511828</v>
      </c>
      <c r="BP13" s="139">
        <v>1837.4870000000001</v>
      </c>
      <c r="BQ13" s="146">
        <v>5.7248232021887269</v>
      </c>
      <c r="BR13" s="146">
        <v>497.6193990340023</v>
      </c>
      <c r="BS13" s="139">
        <v>1812.0930000000001</v>
      </c>
      <c r="BT13" s="146">
        <v>5.7923175244317289</v>
      </c>
      <c r="BU13" s="146">
        <v>490.70112229935302</v>
      </c>
      <c r="BV13" s="139">
        <v>1800.345</v>
      </c>
      <c r="BW13" s="146">
        <v>5.8561461601338003</v>
      </c>
      <c r="BX13" s="146">
        <v>491.46904979838615</v>
      </c>
      <c r="BY13" s="139">
        <v>1806.0029999999999</v>
      </c>
      <c r="BZ13" s="146">
        <v>6.1341539273362784</v>
      </c>
      <c r="CA13" s="158">
        <v>493.17650746959089</v>
      </c>
    </row>
    <row r="14" spans="1:79" ht="15" customHeight="1" x14ac:dyDescent="0.2">
      <c r="A14" s="140" t="s">
        <v>51</v>
      </c>
      <c r="B14" s="139">
        <v>598.87670624448037</v>
      </c>
      <c r="C14" s="146">
        <v>1.6385492504379773</v>
      </c>
      <c r="D14" s="146">
        <v>719.2202314762427</v>
      </c>
      <c r="E14" s="139">
        <v>663.52200000000005</v>
      </c>
      <c r="F14" s="146">
        <v>1.6973297603360311</v>
      </c>
      <c r="G14" s="146">
        <v>794.17298632655411</v>
      </c>
      <c r="H14" s="139">
        <v>683.34299999999996</v>
      </c>
      <c r="I14" s="146">
        <v>1.7065203029049003</v>
      </c>
      <c r="J14" s="146">
        <v>813.03704303007078</v>
      </c>
      <c r="K14" s="139">
        <v>716.78300000000002</v>
      </c>
      <c r="L14" s="146">
        <v>1.7650449767175003</v>
      </c>
      <c r="M14" s="146">
        <v>878.85427446210588</v>
      </c>
      <c r="N14" s="139">
        <v>774.79700000000003</v>
      </c>
      <c r="O14" s="146">
        <v>1.8505922790019902</v>
      </c>
      <c r="P14" s="146">
        <v>928.77932415099315</v>
      </c>
      <c r="Q14" s="139">
        <v>830.93200000000002</v>
      </c>
      <c r="R14" s="146">
        <v>1.8848640358540911</v>
      </c>
      <c r="S14" s="146">
        <v>979.84722094473966</v>
      </c>
      <c r="T14" s="139">
        <v>843.476</v>
      </c>
      <c r="U14" s="146">
        <v>1.7756166727971219</v>
      </c>
      <c r="V14" s="146">
        <v>981.99870072112299</v>
      </c>
      <c r="W14" s="139">
        <v>819.11699999999996</v>
      </c>
      <c r="X14" s="146">
        <v>1.6479083757012287</v>
      </c>
      <c r="Y14" s="146">
        <v>943.81583586633144</v>
      </c>
      <c r="Z14" s="139">
        <v>842.48</v>
      </c>
      <c r="AA14" s="146">
        <v>1.7550569024828908</v>
      </c>
      <c r="AB14" s="146">
        <v>965.07657219574173</v>
      </c>
      <c r="AC14" s="139">
        <v>827.86099999999999</v>
      </c>
      <c r="AD14" s="146">
        <v>1.6763240222332467</v>
      </c>
      <c r="AE14" s="146">
        <v>936.01786420939573</v>
      </c>
      <c r="AF14" s="139">
        <v>847.09199999999998</v>
      </c>
      <c r="AG14" s="146">
        <v>1.6928899887503988</v>
      </c>
      <c r="AH14" s="146">
        <v>947.29496702161214</v>
      </c>
      <c r="AI14" s="139">
        <v>865.81</v>
      </c>
      <c r="AJ14" s="146">
        <v>1.70040849200667</v>
      </c>
      <c r="AK14" s="146">
        <v>961.16741970936619</v>
      </c>
      <c r="AL14" s="139">
        <v>871.553</v>
      </c>
      <c r="AM14" s="146">
        <v>1.7095287693449663</v>
      </c>
      <c r="AN14" s="146">
        <v>961.46327687355347</v>
      </c>
      <c r="AO14" s="139">
        <v>833.00099999999998</v>
      </c>
      <c r="AP14" s="146">
        <v>1.660538065915627</v>
      </c>
      <c r="AQ14" s="146">
        <v>916.99599956847305</v>
      </c>
      <c r="AR14" s="139">
        <v>785.63300000000004</v>
      </c>
      <c r="AS14" s="146">
        <v>1.6706628195401838</v>
      </c>
      <c r="AT14" s="146">
        <v>886.47983218973661</v>
      </c>
      <c r="AU14" s="139">
        <v>749.42</v>
      </c>
      <c r="AV14" s="146">
        <v>1.6826770061497798</v>
      </c>
      <c r="AW14" s="146">
        <v>835.71417419949103</v>
      </c>
      <c r="AX14" s="139">
        <v>706.28399999999999</v>
      </c>
      <c r="AY14" s="146">
        <v>1.6695903874613023</v>
      </c>
      <c r="AZ14" s="146">
        <v>789.35404051580201</v>
      </c>
      <c r="BA14" s="139">
        <v>697.029</v>
      </c>
      <c r="BB14" s="146">
        <v>1.7345028555522575</v>
      </c>
      <c r="BC14" s="146">
        <v>782.14077723829382</v>
      </c>
      <c r="BD14" s="139">
        <v>665.57299999999998</v>
      </c>
      <c r="BE14" s="146">
        <v>1.7427389368835051</v>
      </c>
      <c r="BF14" s="146">
        <v>748.75352679917387</v>
      </c>
      <c r="BG14" s="139">
        <v>641.46100000000001</v>
      </c>
      <c r="BH14" s="146">
        <v>1.7626559176313981</v>
      </c>
      <c r="BI14" s="146">
        <v>725.07030727216829</v>
      </c>
      <c r="BJ14" s="139">
        <v>621.59900000000005</v>
      </c>
      <c r="BK14" s="146">
        <v>1.8288796687627618</v>
      </c>
      <c r="BL14" s="146">
        <v>702.65757822391038</v>
      </c>
      <c r="BM14" s="139">
        <v>653.76400000000001</v>
      </c>
      <c r="BN14" s="146">
        <v>1.990043511845216</v>
      </c>
      <c r="BO14" s="146">
        <v>741.21641922189531</v>
      </c>
      <c r="BP14" s="139">
        <v>609.89099999999996</v>
      </c>
      <c r="BQ14" s="146">
        <v>1.9001593739743927</v>
      </c>
      <c r="BR14" s="146">
        <v>700.8912102877041</v>
      </c>
      <c r="BS14" s="139">
        <v>597.56399999999996</v>
      </c>
      <c r="BT14" s="146">
        <v>1.9101008773664052</v>
      </c>
      <c r="BU14" s="146">
        <v>690.46463582035744</v>
      </c>
      <c r="BV14" s="139">
        <v>590.06600000000003</v>
      </c>
      <c r="BW14" s="146">
        <v>1.9193614224637563</v>
      </c>
      <c r="BX14" s="146">
        <v>687.07237439625908</v>
      </c>
      <c r="BY14" s="139">
        <v>582.94799999999998</v>
      </c>
      <c r="BZ14" s="146">
        <v>1.9800037783064752</v>
      </c>
      <c r="CA14" s="158">
        <v>680.69037268495003</v>
      </c>
    </row>
    <row r="15" spans="1:79" ht="15" customHeight="1" x14ac:dyDescent="0.2">
      <c r="A15" s="140" t="s">
        <v>52</v>
      </c>
      <c r="B15" s="139">
        <v>1134.7849215243741</v>
      </c>
      <c r="C15" s="146">
        <v>3.1048143352114543</v>
      </c>
      <c r="D15" s="146">
        <v>779.68030588799331</v>
      </c>
      <c r="E15" s="139">
        <v>1222.203</v>
      </c>
      <c r="F15" s="146">
        <v>3.1264698458709406</v>
      </c>
      <c r="G15" s="146">
        <v>836.55865992146414</v>
      </c>
      <c r="H15" s="139">
        <v>1185.1949999999999</v>
      </c>
      <c r="I15" s="146">
        <v>2.9598010521822471</v>
      </c>
      <c r="J15" s="146">
        <v>806.69686460953096</v>
      </c>
      <c r="K15" s="139">
        <v>1306.7909999999999</v>
      </c>
      <c r="L15" s="146">
        <v>3.2179123809711427</v>
      </c>
      <c r="M15" s="146">
        <v>892.69797550052328</v>
      </c>
      <c r="N15" s="139">
        <v>1360.867</v>
      </c>
      <c r="O15" s="146">
        <v>3.2504126409222041</v>
      </c>
      <c r="P15" s="146">
        <v>916.65504738310153</v>
      </c>
      <c r="Q15" s="139">
        <v>1447.1120000000001</v>
      </c>
      <c r="R15" s="146">
        <v>3.2825903499358375</v>
      </c>
      <c r="S15" s="146">
        <v>961.646754078708</v>
      </c>
      <c r="T15" s="139">
        <v>1524.3309999999999</v>
      </c>
      <c r="U15" s="146">
        <v>3.2088969199615751</v>
      </c>
      <c r="V15" s="146">
        <v>1003.6549072281698</v>
      </c>
      <c r="W15" s="139">
        <v>1556.0260000000001</v>
      </c>
      <c r="X15" s="146">
        <v>3.1304298143108742</v>
      </c>
      <c r="Y15" s="146">
        <v>1017.8027471057535</v>
      </c>
      <c r="Z15" s="139">
        <v>1563.4780000000001</v>
      </c>
      <c r="AA15" s="146">
        <v>3.2570421324899645</v>
      </c>
      <c r="AB15" s="146">
        <v>1017.8243836005255</v>
      </c>
      <c r="AC15" s="139">
        <v>1609.528</v>
      </c>
      <c r="AD15" s="146">
        <v>3.2591104676473868</v>
      </c>
      <c r="AE15" s="146">
        <v>1036.3571857677377</v>
      </c>
      <c r="AF15" s="139">
        <v>1647.818</v>
      </c>
      <c r="AG15" s="146">
        <v>3.2931188058471861</v>
      </c>
      <c r="AH15" s="146">
        <v>1049.847793483344</v>
      </c>
      <c r="AI15" s="139">
        <v>1653.2940000000001</v>
      </c>
      <c r="AJ15" s="146">
        <v>3.2469885510489314</v>
      </c>
      <c r="AK15" s="146">
        <v>1060.1150850698475</v>
      </c>
      <c r="AL15" s="139">
        <v>1666.2809999999999</v>
      </c>
      <c r="AM15" s="146">
        <v>3.2683672792278835</v>
      </c>
      <c r="AN15" s="146">
        <v>1064.4884321886368</v>
      </c>
      <c r="AO15" s="139">
        <v>1760.81</v>
      </c>
      <c r="AP15" s="146">
        <v>3.5100702542312625</v>
      </c>
      <c r="AQ15" s="146">
        <v>1123.2406405650363</v>
      </c>
      <c r="AR15" s="139">
        <v>1477.4190000000001</v>
      </c>
      <c r="AS15" s="146">
        <v>3.1417582919534173</v>
      </c>
      <c r="AT15" s="146">
        <v>956.16232675686263</v>
      </c>
      <c r="AU15" s="139">
        <v>1401.8</v>
      </c>
      <c r="AV15" s="146">
        <v>3.147469546076648</v>
      </c>
      <c r="AW15" s="146">
        <v>902.55984980085475</v>
      </c>
      <c r="AX15" s="139">
        <v>1401.8009999999999</v>
      </c>
      <c r="AY15" s="146">
        <v>3.3137285776453114</v>
      </c>
      <c r="AZ15" s="146">
        <v>903.92353346281516</v>
      </c>
      <c r="BA15" s="139">
        <v>1276.8219999999999</v>
      </c>
      <c r="BB15" s="146">
        <v>3.1772729757756775</v>
      </c>
      <c r="BC15" s="146">
        <v>827.09010255533269</v>
      </c>
      <c r="BD15" s="139">
        <v>1221.9390000000001</v>
      </c>
      <c r="BE15" s="146">
        <v>3.1995298393962699</v>
      </c>
      <c r="BF15" s="146">
        <v>794.47028877380853</v>
      </c>
      <c r="BG15" s="139">
        <v>1168.0840000000001</v>
      </c>
      <c r="BH15" s="146">
        <v>3.2097511382462134</v>
      </c>
      <c r="BI15" s="146">
        <v>762.37630224480188</v>
      </c>
      <c r="BJ15" s="139">
        <v>1135.971</v>
      </c>
      <c r="BK15" s="146">
        <v>3.3422741449135263</v>
      </c>
      <c r="BL15" s="146">
        <v>741.61499928513274</v>
      </c>
      <c r="BM15" s="139">
        <v>1096.961</v>
      </c>
      <c r="BN15" s="146">
        <v>3.3391256184146574</v>
      </c>
      <c r="BO15" s="146">
        <v>719.1908847673626</v>
      </c>
      <c r="BP15" s="139">
        <v>1123.0309999999999</v>
      </c>
      <c r="BQ15" s="146">
        <v>3.4988840332351785</v>
      </c>
      <c r="BR15" s="146">
        <v>742.41540796682955</v>
      </c>
      <c r="BS15" s="139">
        <v>1114.96</v>
      </c>
      <c r="BT15" s="146">
        <v>3.5639464128167821</v>
      </c>
      <c r="BU15" s="146">
        <v>744.18182449226958</v>
      </c>
      <c r="BV15" s="139">
        <v>1098.509</v>
      </c>
      <c r="BW15" s="146">
        <v>3.5732202784590847</v>
      </c>
      <c r="BX15" s="146">
        <v>738.66724943684233</v>
      </c>
      <c r="BY15" s="139">
        <v>1100.461</v>
      </c>
      <c r="BZ15" s="146">
        <v>3.7377552335352755</v>
      </c>
      <c r="CA15" s="158">
        <v>741.40165923554434</v>
      </c>
    </row>
    <row r="16" spans="1:79" ht="15" customHeight="1" x14ac:dyDescent="0.2">
      <c r="A16" s="140" t="s">
        <v>53</v>
      </c>
      <c r="B16" s="139">
        <v>4599.0734763230339</v>
      </c>
      <c r="C16" s="146">
        <v>12.583238450857252</v>
      </c>
      <c r="D16" s="146">
        <v>875.17582709797819</v>
      </c>
      <c r="E16" s="139">
        <v>4399.0479999999998</v>
      </c>
      <c r="F16" s="146">
        <v>11.253033188871955</v>
      </c>
      <c r="G16" s="146">
        <v>835.67318639146038</v>
      </c>
      <c r="H16" s="139">
        <v>4789.13</v>
      </c>
      <c r="I16" s="146">
        <v>11.959949217670987</v>
      </c>
      <c r="J16" s="146">
        <v>903.21713097443342</v>
      </c>
      <c r="K16" s="139">
        <v>4741.91</v>
      </c>
      <c r="L16" s="146">
        <v>11.676733998360007</v>
      </c>
      <c r="M16" s="146">
        <v>952.92135499812719</v>
      </c>
      <c r="N16" s="139">
        <v>5089.7489999999998</v>
      </c>
      <c r="O16" s="146">
        <v>12.156797459796694</v>
      </c>
      <c r="P16" s="146">
        <v>989.10646633519923</v>
      </c>
      <c r="Q16" s="139">
        <v>5327.17</v>
      </c>
      <c r="R16" s="146">
        <v>12.084010660175368</v>
      </c>
      <c r="S16" s="146">
        <v>1023.4443306893437</v>
      </c>
      <c r="T16" s="139">
        <v>5544.4250000000002</v>
      </c>
      <c r="U16" s="146">
        <v>11.67166993616082</v>
      </c>
      <c r="V16" s="146">
        <v>1052.0786448201243</v>
      </c>
      <c r="W16" s="139">
        <v>5997.893</v>
      </c>
      <c r="X16" s="146">
        <v>12.066625538549157</v>
      </c>
      <c r="Y16" s="146">
        <v>1130.6586251111735</v>
      </c>
      <c r="Z16" s="139">
        <v>5368.2280000000001</v>
      </c>
      <c r="AA16" s="146">
        <v>11.183108923062772</v>
      </c>
      <c r="AB16" s="146">
        <v>977.2304775191925</v>
      </c>
      <c r="AC16" s="139">
        <v>6201.8940000000002</v>
      </c>
      <c r="AD16" s="146">
        <v>12.558127385568641</v>
      </c>
      <c r="AE16" s="146">
        <v>1115.2445676753011</v>
      </c>
      <c r="AF16" s="139">
        <v>6285.8410000000003</v>
      </c>
      <c r="AG16" s="146">
        <v>12.562079797444428</v>
      </c>
      <c r="AH16" s="146">
        <v>1117.1432329016422</v>
      </c>
      <c r="AI16" s="139">
        <v>6427.4309999999996</v>
      </c>
      <c r="AJ16" s="146">
        <v>12.623160109246742</v>
      </c>
      <c r="AK16" s="146">
        <v>1131.2179374811242</v>
      </c>
      <c r="AL16" s="139">
        <v>6501.9520000000002</v>
      </c>
      <c r="AM16" s="146">
        <v>12.753411440153432</v>
      </c>
      <c r="AN16" s="146">
        <v>1134.9809939029669</v>
      </c>
      <c r="AO16" s="139">
        <v>6613.6130000000003</v>
      </c>
      <c r="AP16" s="146">
        <v>13.183845085101279</v>
      </c>
      <c r="AQ16" s="146">
        <v>1147.0639757128724</v>
      </c>
      <c r="AR16" s="139">
        <v>6502.8119999999999</v>
      </c>
      <c r="AS16" s="146">
        <v>13.828347626512304</v>
      </c>
      <c r="AT16" s="146">
        <v>1170.1437898711526</v>
      </c>
      <c r="AU16" s="139">
        <v>6228.2820000000002</v>
      </c>
      <c r="AV16" s="146">
        <v>13.98439714608172</v>
      </c>
      <c r="AW16" s="146">
        <v>1060.9546012733947</v>
      </c>
      <c r="AX16" s="139">
        <v>6013.7389999999996</v>
      </c>
      <c r="AY16" s="146">
        <v>14.215925643368877</v>
      </c>
      <c r="AZ16" s="146">
        <v>1020.5881279778698</v>
      </c>
      <c r="BA16" s="139">
        <v>5722.442</v>
      </c>
      <c r="BB16" s="146">
        <v>14.239855141941257</v>
      </c>
      <c r="BC16" s="146">
        <v>971.80423036740262</v>
      </c>
      <c r="BD16" s="139">
        <v>5490.0079999999998</v>
      </c>
      <c r="BE16" s="146">
        <v>14.375058341311831</v>
      </c>
      <c r="BF16" s="146">
        <v>930.80579519860885</v>
      </c>
      <c r="BG16" s="139">
        <v>5202.634</v>
      </c>
      <c r="BH16" s="146">
        <v>14.296198221513562</v>
      </c>
      <c r="BI16" s="146">
        <v>896.82556920453578</v>
      </c>
      <c r="BJ16" s="139">
        <v>4299.5749999999998</v>
      </c>
      <c r="BK16" s="146">
        <v>12.650286280738305</v>
      </c>
      <c r="BL16" s="146">
        <v>729.15022030144689</v>
      </c>
      <c r="BM16" s="139">
        <v>4131.0360000000001</v>
      </c>
      <c r="BN16" s="146">
        <v>12.574784461975597</v>
      </c>
      <c r="BO16" s="146">
        <v>702.66684492578941</v>
      </c>
      <c r="BP16" s="139">
        <v>3782.3220000000001</v>
      </c>
      <c r="BQ16" s="146">
        <v>11.7840968364668</v>
      </c>
      <c r="BR16" s="146">
        <v>657.14370102680823</v>
      </c>
      <c r="BS16" s="139">
        <v>3823.6579999999999</v>
      </c>
      <c r="BT16" s="146">
        <v>12.222243141402551</v>
      </c>
      <c r="BU16" s="146">
        <v>667.25859752523343</v>
      </c>
      <c r="BV16" s="139">
        <v>3807.1210000000001</v>
      </c>
      <c r="BW16" s="146">
        <v>12.383769236071283</v>
      </c>
      <c r="BX16" s="146">
        <v>666.17665946558475</v>
      </c>
      <c r="BY16" s="139">
        <v>3623.76</v>
      </c>
      <c r="BZ16" s="146">
        <v>12.308230737005484</v>
      </c>
      <c r="CA16" s="158">
        <v>633.4651158562765</v>
      </c>
    </row>
    <row r="17" spans="1:79" ht="15" customHeight="1" x14ac:dyDescent="0.2">
      <c r="A17" s="140" t="s">
        <v>54</v>
      </c>
      <c r="B17" s="139">
        <v>839.40256265913331</v>
      </c>
      <c r="C17" s="146">
        <v>2.2966370632210853</v>
      </c>
      <c r="D17" s="146">
        <v>657.15403432091409</v>
      </c>
      <c r="E17" s="139">
        <v>926.60500000000002</v>
      </c>
      <c r="F17" s="146">
        <v>2.3703121261633648</v>
      </c>
      <c r="G17" s="146">
        <v>724.46709032568788</v>
      </c>
      <c r="H17" s="139">
        <v>930.14099999999996</v>
      </c>
      <c r="I17" s="146">
        <v>2.3228517758494149</v>
      </c>
      <c r="J17" s="146">
        <v>725.94500980657665</v>
      </c>
      <c r="K17" s="139">
        <v>1005.333</v>
      </c>
      <c r="L17" s="146">
        <v>2.4755860024279799</v>
      </c>
      <c r="M17" s="146">
        <v>807.99951134279456</v>
      </c>
      <c r="N17" s="139">
        <v>1072.0630000000001</v>
      </c>
      <c r="O17" s="146">
        <v>2.5606081469129469</v>
      </c>
      <c r="P17" s="146">
        <v>841.96691390137619</v>
      </c>
      <c r="Q17" s="139">
        <v>1181.251</v>
      </c>
      <c r="R17" s="146">
        <v>2.6795183326874894</v>
      </c>
      <c r="S17" s="146">
        <v>918.62094601740728</v>
      </c>
      <c r="T17" s="139">
        <v>1206.3040000000001</v>
      </c>
      <c r="U17" s="146">
        <v>2.5394124964573499</v>
      </c>
      <c r="V17" s="146">
        <v>928.4460836529995</v>
      </c>
      <c r="W17" s="139">
        <v>1249.0540000000001</v>
      </c>
      <c r="X17" s="146">
        <v>2.5128602486618186</v>
      </c>
      <c r="Y17" s="146">
        <v>956.90439107428369</v>
      </c>
      <c r="Z17" s="139">
        <v>1135.07</v>
      </c>
      <c r="AA17" s="146">
        <v>2.3645812818123337</v>
      </c>
      <c r="AB17" s="146">
        <v>866.59993876913745</v>
      </c>
      <c r="AC17" s="139">
        <v>1171.3599999999999</v>
      </c>
      <c r="AD17" s="146">
        <v>2.371870285812637</v>
      </c>
      <c r="AE17" s="146">
        <v>884.72167778082405</v>
      </c>
      <c r="AF17" s="139">
        <v>1218.3530000000001</v>
      </c>
      <c r="AG17" s="146">
        <v>2.4348448532910414</v>
      </c>
      <c r="AH17" s="146">
        <v>912.8461985127467</v>
      </c>
      <c r="AI17" s="139">
        <v>1247.395</v>
      </c>
      <c r="AJ17" s="146">
        <v>2.4498227681438887</v>
      </c>
      <c r="AK17" s="146">
        <v>931.65797543950328</v>
      </c>
      <c r="AL17" s="139">
        <v>1249.318</v>
      </c>
      <c r="AM17" s="146">
        <v>2.4505050904081735</v>
      </c>
      <c r="AN17" s="146">
        <v>930.68358405978688</v>
      </c>
      <c r="AO17" s="139">
        <v>1258.8879999999999</v>
      </c>
      <c r="AP17" s="146">
        <v>2.5095185296588984</v>
      </c>
      <c r="AQ17" s="146">
        <v>936.3040886436811</v>
      </c>
      <c r="AR17" s="139">
        <v>1193.241</v>
      </c>
      <c r="AS17" s="146">
        <v>2.5374486222586734</v>
      </c>
      <c r="AT17" s="146">
        <v>909.13115130052631</v>
      </c>
      <c r="AU17" s="139">
        <v>1161.248</v>
      </c>
      <c r="AV17" s="146">
        <v>2.6073567666160762</v>
      </c>
      <c r="AW17" s="146">
        <v>870.54055695200464</v>
      </c>
      <c r="AX17" s="139">
        <v>1106.5340000000001</v>
      </c>
      <c r="AY17" s="146">
        <v>2.6157445585615768</v>
      </c>
      <c r="AZ17" s="146">
        <v>830.99700054221557</v>
      </c>
      <c r="BA17" s="139">
        <v>1079.8699999999999</v>
      </c>
      <c r="BB17" s="146">
        <v>2.6871731285573719</v>
      </c>
      <c r="BC17" s="146">
        <v>814.06665445419674</v>
      </c>
      <c r="BD17" s="139">
        <v>1045.7380000000001</v>
      </c>
      <c r="BE17" s="146">
        <v>2.7381644543553945</v>
      </c>
      <c r="BF17" s="146">
        <v>790.87946503187379</v>
      </c>
      <c r="BG17" s="139">
        <v>1032.838</v>
      </c>
      <c r="BH17" s="146">
        <v>2.8381117677529546</v>
      </c>
      <c r="BI17" s="146">
        <v>784.94523141276579</v>
      </c>
      <c r="BJ17" s="139">
        <v>1002.519</v>
      </c>
      <c r="BK17" s="146">
        <v>2.9496292893784819</v>
      </c>
      <c r="BL17" s="146">
        <v>762.25824896061113</v>
      </c>
      <c r="BM17" s="139">
        <v>977.048</v>
      </c>
      <c r="BN17" s="146">
        <v>2.9741130333902519</v>
      </c>
      <c r="BO17" s="146">
        <v>744.93969105963799</v>
      </c>
      <c r="BP17" s="139">
        <v>979.80899999999997</v>
      </c>
      <c r="BQ17" s="146">
        <v>3.052665568199032</v>
      </c>
      <c r="BR17" s="146">
        <v>757.22849805362068</v>
      </c>
      <c r="BS17" s="139">
        <v>965.09699999999998</v>
      </c>
      <c r="BT17" s="146">
        <v>3.0849124553080269</v>
      </c>
      <c r="BU17" s="146">
        <v>753.38638513924923</v>
      </c>
      <c r="BV17" s="139">
        <v>958.83699999999999</v>
      </c>
      <c r="BW17" s="146">
        <v>3.1188964424841972</v>
      </c>
      <c r="BX17" s="146">
        <v>751.46910145381867</v>
      </c>
      <c r="BY17" s="139">
        <v>957.44</v>
      </c>
      <c r="BZ17" s="146">
        <v>3.2519792803161716</v>
      </c>
      <c r="CA17" s="158">
        <v>752.33355885110086</v>
      </c>
    </row>
    <row r="18" spans="1:79" ht="15" customHeight="1" x14ac:dyDescent="0.2">
      <c r="A18" s="140" t="s">
        <v>55</v>
      </c>
      <c r="B18" s="139">
        <v>172.74295423675417</v>
      </c>
      <c r="C18" s="146">
        <v>0.47263123649949784</v>
      </c>
      <c r="D18" s="146">
        <v>525.0864922996966</v>
      </c>
      <c r="E18" s="139">
        <v>183.28</v>
      </c>
      <c r="F18" s="146">
        <v>0.46884142270246926</v>
      </c>
      <c r="G18" s="146">
        <v>558.80263547030825</v>
      </c>
      <c r="H18" s="139">
        <v>181.76599999999999</v>
      </c>
      <c r="I18" s="146">
        <v>0.45392631427820596</v>
      </c>
      <c r="J18" s="146">
        <v>555.55861200512265</v>
      </c>
      <c r="K18" s="139">
        <v>193.667</v>
      </c>
      <c r="L18" s="146">
        <v>0.47689602781587748</v>
      </c>
      <c r="M18" s="146">
        <v>611.80926747286355</v>
      </c>
      <c r="N18" s="139">
        <v>194.684</v>
      </c>
      <c r="O18" s="146">
        <v>0.46500013196388656</v>
      </c>
      <c r="P18" s="146">
        <v>601.53497774469156</v>
      </c>
      <c r="Q18" s="139">
        <v>195.13499999999999</v>
      </c>
      <c r="R18" s="146">
        <v>0.44263904102428125</v>
      </c>
      <c r="S18" s="146">
        <v>606.58010488130128</v>
      </c>
      <c r="T18" s="139">
        <v>191.30099999999999</v>
      </c>
      <c r="U18" s="146">
        <v>0.4027112154024089</v>
      </c>
      <c r="V18" s="146">
        <v>594.1892139535895</v>
      </c>
      <c r="W18" s="139">
        <v>191.1</v>
      </c>
      <c r="X18" s="146">
        <v>0.38445703189715857</v>
      </c>
      <c r="Y18" s="146">
        <v>595.4996307341379</v>
      </c>
      <c r="Z18" s="139">
        <v>202.12299999999999</v>
      </c>
      <c r="AA18" s="146">
        <v>0.4210632493359478</v>
      </c>
      <c r="AB18" s="146">
        <v>631.4883433206071</v>
      </c>
      <c r="AC18" s="139">
        <v>205.80799999999999</v>
      </c>
      <c r="AD18" s="146">
        <v>0.41673770641180102</v>
      </c>
      <c r="AE18" s="146">
        <v>641.47015004457069</v>
      </c>
      <c r="AF18" s="139">
        <v>202.85900000000001</v>
      </c>
      <c r="AG18" s="146">
        <v>0.40540811414570926</v>
      </c>
      <c r="AH18" s="146">
        <v>632.36334730902911</v>
      </c>
      <c r="AI18" s="139">
        <v>195.77699999999999</v>
      </c>
      <c r="AJ18" s="146">
        <v>0.38449645226965479</v>
      </c>
      <c r="AK18" s="146">
        <v>611.36561648070597</v>
      </c>
      <c r="AL18" s="139">
        <v>202.22499999999999</v>
      </c>
      <c r="AM18" s="146">
        <v>0.39665913074797043</v>
      </c>
      <c r="AN18" s="146">
        <v>632.38789167552693</v>
      </c>
      <c r="AO18" s="139">
        <v>204.72800000000001</v>
      </c>
      <c r="AP18" s="146">
        <v>0.40811312010282641</v>
      </c>
      <c r="AQ18" s="146">
        <v>640.71003620909266</v>
      </c>
      <c r="AR18" s="139">
        <v>179.178</v>
      </c>
      <c r="AS18" s="146">
        <v>0.3810252658424112</v>
      </c>
      <c r="AT18" s="146">
        <v>571.83068924909287</v>
      </c>
      <c r="AU18" s="139">
        <v>164.59800000000001</v>
      </c>
      <c r="AV18" s="146">
        <v>0.36957282946577552</v>
      </c>
      <c r="AW18" s="146">
        <v>522.98991182778616</v>
      </c>
      <c r="AX18" s="139">
        <v>150.90700000000001</v>
      </c>
      <c r="AY18" s="146">
        <v>0.35673026233161559</v>
      </c>
      <c r="AZ18" s="146">
        <v>481.59554233631616</v>
      </c>
      <c r="BA18" s="139">
        <v>140.13900000000001</v>
      </c>
      <c r="BB18" s="146">
        <v>0.34872508270708658</v>
      </c>
      <c r="BC18" s="146">
        <v>449.12459498697228</v>
      </c>
      <c r="BD18" s="139">
        <v>131.63900000000001</v>
      </c>
      <c r="BE18" s="146">
        <v>0.34468407058640865</v>
      </c>
      <c r="BF18" s="146">
        <v>424.0277791199199</v>
      </c>
      <c r="BG18" s="139">
        <v>122.229</v>
      </c>
      <c r="BH18" s="146">
        <v>0.33587025580069274</v>
      </c>
      <c r="BI18" s="146">
        <v>395.95265244771559</v>
      </c>
      <c r="BJ18" s="139">
        <v>116.261</v>
      </c>
      <c r="BK18" s="146">
        <v>0.34206518860234236</v>
      </c>
      <c r="BL18" s="146">
        <v>376.86754642730949</v>
      </c>
      <c r="BM18" s="139">
        <v>109.32599999999999</v>
      </c>
      <c r="BN18" s="146">
        <v>0.33278598542591831</v>
      </c>
      <c r="BO18" s="146">
        <v>357.72224712630515</v>
      </c>
      <c r="BP18" s="139">
        <v>103.956</v>
      </c>
      <c r="BQ18" s="146">
        <v>0.32388241157990849</v>
      </c>
      <c r="BR18" s="146">
        <v>345.92500898454659</v>
      </c>
      <c r="BS18" s="139">
        <v>98.96</v>
      </c>
      <c r="BT18" s="146">
        <v>0.31632357843541353</v>
      </c>
      <c r="BU18" s="146">
        <v>336.26237707870359</v>
      </c>
      <c r="BV18" s="139">
        <v>97.296999999999997</v>
      </c>
      <c r="BW18" s="146">
        <v>0.31648681388430461</v>
      </c>
      <c r="BX18" s="146">
        <v>333.0378230361116</v>
      </c>
      <c r="BY18" s="139">
        <v>94.180999999999997</v>
      </c>
      <c r="BZ18" s="146">
        <v>0.31988914250444661</v>
      </c>
      <c r="CA18" s="158">
        <v>324.05139074306004</v>
      </c>
    </row>
    <row r="19" spans="1:79" ht="15" customHeight="1" x14ac:dyDescent="0.2">
      <c r="A19" s="140" t="s">
        <v>56</v>
      </c>
      <c r="B19" s="139">
        <v>2238.5462771204429</v>
      </c>
      <c r="C19" s="146">
        <v>6.1247470242214517</v>
      </c>
      <c r="D19" s="146">
        <v>386.45064498383152</v>
      </c>
      <c r="E19" s="139">
        <v>2470.8020000000001</v>
      </c>
      <c r="F19" s="146">
        <v>6.3204622702755699</v>
      </c>
      <c r="G19" s="146">
        <v>427.4035549125249</v>
      </c>
      <c r="H19" s="139">
        <v>2478.1149999999998</v>
      </c>
      <c r="I19" s="146">
        <v>6.1886249810610146</v>
      </c>
      <c r="J19" s="146">
        <v>428.5732321223386</v>
      </c>
      <c r="K19" s="139">
        <v>2665.47</v>
      </c>
      <c r="L19" s="146">
        <v>6.5635965614296019</v>
      </c>
      <c r="M19" s="146">
        <v>471.55661609074366</v>
      </c>
      <c r="N19" s="139">
        <v>2732.6930000000002</v>
      </c>
      <c r="O19" s="146">
        <v>6.5270007068726192</v>
      </c>
      <c r="P19" s="146">
        <v>477.31811752392713</v>
      </c>
      <c r="Q19" s="139">
        <v>2996.9450000000002</v>
      </c>
      <c r="R19" s="146">
        <v>6.7981902826377363</v>
      </c>
      <c r="S19" s="146">
        <v>520.27106672108459</v>
      </c>
      <c r="T19" s="139">
        <v>2967.0160000000001</v>
      </c>
      <c r="U19" s="146">
        <v>6.2459193599531293</v>
      </c>
      <c r="V19" s="146">
        <v>512.52775529255041</v>
      </c>
      <c r="W19" s="139">
        <v>3340.0120000000002</v>
      </c>
      <c r="X19" s="146">
        <v>6.7194720042956169</v>
      </c>
      <c r="Y19" s="146">
        <v>576.76618034861076</v>
      </c>
      <c r="Z19" s="139">
        <v>3428.7440000000001</v>
      </c>
      <c r="AA19" s="146">
        <v>7.1427699459296337</v>
      </c>
      <c r="AB19" s="146">
        <v>592.16463993304546</v>
      </c>
      <c r="AC19" s="139">
        <v>3499.51</v>
      </c>
      <c r="AD19" s="146">
        <v>7.0861082706462426</v>
      </c>
      <c r="AE19" s="146">
        <v>602.18123374958498</v>
      </c>
      <c r="AF19" s="139">
        <v>3985.2139999999999</v>
      </c>
      <c r="AG19" s="146">
        <v>7.9643402176244509</v>
      </c>
      <c r="AH19" s="146">
        <v>685.57372300042562</v>
      </c>
      <c r="AI19" s="139">
        <v>4372.9139999999998</v>
      </c>
      <c r="AJ19" s="146">
        <v>8.5881892105829856</v>
      </c>
      <c r="AK19" s="146">
        <v>750.75841310620251</v>
      </c>
      <c r="AL19" s="139">
        <v>4524.4210000000003</v>
      </c>
      <c r="AM19" s="146">
        <v>8.8745352997792715</v>
      </c>
      <c r="AN19" s="146">
        <v>775.51895285201249</v>
      </c>
      <c r="AO19" s="139">
        <v>4457.5829999999996</v>
      </c>
      <c r="AP19" s="146">
        <v>8.8859272119461785</v>
      </c>
      <c r="AQ19" s="146">
        <v>763.76643009624047</v>
      </c>
      <c r="AR19" s="139">
        <v>4227.2759999999998</v>
      </c>
      <c r="AS19" s="146">
        <v>8.9893790626597276</v>
      </c>
      <c r="AT19" s="146">
        <v>732.6619004289613</v>
      </c>
      <c r="AU19" s="139">
        <v>4031.4340000000002</v>
      </c>
      <c r="AV19" s="146">
        <v>9.0518017848608689</v>
      </c>
      <c r="AW19" s="146">
        <v>686.79012566514461</v>
      </c>
      <c r="AX19" s="139">
        <v>3860.0329999999999</v>
      </c>
      <c r="AY19" s="146">
        <v>9.1247628320667218</v>
      </c>
      <c r="AZ19" s="146">
        <v>658.53687664089011</v>
      </c>
      <c r="BA19" s="139">
        <v>3740.393</v>
      </c>
      <c r="BB19" s="146">
        <v>9.3076792205025551</v>
      </c>
      <c r="BC19" s="146">
        <v>639.29053043574868</v>
      </c>
      <c r="BD19" s="139">
        <v>3607.2190000000001</v>
      </c>
      <c r="BE19" s="146">
        <v>9.4451562866371983</v>
      </c>
      <c r="BF19" s="146">
        <v>617.77138331971253</v>
      </c>
      <c r="BG19" s="139">
        <v>3487.8919999999998</v>
      </c>
      <c r="BH19" s="146">
        <v>9.5842981472906565</v>
      </c>
      <c r="BI19" s="146">
        <v>600.78642070407182</v>
      </c>
      <c r="BJ19" s="139">
        <v>3391.9679999999998</v>
      </c>
      <c r="BK19" s="146">
        <v>9.9799087712397974</v>
      </c>
      <c r="BL19" s="146">
        <v>582.12622235646643</v>
      </c>
      <c r="BM19" s="139">
        <v>3462.4</v>
      </c>
      <c r="BN19" s="146">
        <v>10.539470902975502</v>
      </c>
      <c r="BO19" s="146">
        <v>596.79141877921131</v>
      </c>
      <c r="BP19" s="139">
        <v>3418.4029999999998</v>
      </c>
      <c r="BQ19" s="146">
        <v>10.650280959174976</v>
      </c>
      <c r="BR19" s="146">
        <v>598.44492688645926</v>
      </c>
      <c r="BS19" s="139">
        <v>3339.2750000000001</v>
      </c>
      <c r="BT19" s="146">
        <v>10.673922972715397</v>
      </c>
      <c r="BU19" s="146">
        <v>593.72699697382416</v>
      </c>
      <c r="BV19" s="139">
        <v>3254.0030000000002</v>
      </c>
      <c r="BW19" s="146">
        <v>10.584591938497269</v>
      </c>
      <c r="BX19" s="146">
        <v>578.54907706039023</v>
      </c>
      <c r="BY19" s="139">
        <v>3126.7080000000001</v>
      </c>
      <c r="BZ19" s="146">
        <v>10.61997580172002</v>
      </c>
      <c r="CA19" s="158">
        <v>557.39155609305294</v>
      </c>
    </row>
    <row r="20" spans="1:79" ht="15" customHeight="1" x14ac:dyDescent="0.2">
      <c r="A20" s="140" t="s">
        <v>57</v>
      </c>
      <c r="B20" s="139">
        <v>1671.5318628083894</v>
      </c>
      <c r="C20" s="146">
        <v>4.5733742059584825</v>
      </c>
      <c r="D20" s="146">
        <v>409.04533668044792</v>
      </c>
      <c r="E20" s="139">
        <v>1857.8889999999999</v>
      </c>
      <c r="F20" s="146">
        <v>4.7525934198126789</v>
      </c>
      <c r="G20" s="146">
        <v>454.78098099034105</v>
      </c>
      <c r="H20" s="139">
        <v>1893.421</v>
      </c>
      <c r="I20" s="146">
        <v>4.728461956069645</v>
      </c>
      <c r="J20" s="146">
        <v>463.32337234204994</v>
      </c>
      <c r="K20" s="139">
        <v>1997.9359999999999</v>
      </c>
      <c r="L20" s="146">
        <v>4.919824968788399</v>
      </c>
      <c r="M20" s="146">
        <v>501.55454254024175</v>
      </c>
      <c r="N20" s="139">
        <v>2099.9369999999999</v>
      </c>
      <c r="O20" s="146">
        <v>5.0156714579310471</v>
      </c>
      <c r="P20" s="146">
        <v>521.85870773470003</v>
      </c>
      <c r="Q20" s="139">
        <v>2250.29</v>
      </c>
      <c r="R20" s="146">
        <v>5.1044979507855066</v>
      </c>
      <c r="S20" s="146">
        <v>556.86601550610123</v>
      </c>
      <c r="T20" s="139">
        <v>2276.415</v>
      </c>
      <c r="U20" s="146">
        <v>4.7921226308815665</v>
      </c>
      <c r="V20" s="146">
        <v>559.56773652605705</v>
      </c>
      <c r="W20" s="139">
        <v>2331.4580000000001</v>
      </c>
      <c r="X20" s="146">
        <v>4.6904522379533518</v>
      </c>
      <c r="Y20" s="146">
        <v>572.62622933264697</v>
      </c>
      <c r="Z20" s="139">
        <v>2175.3649999999998</v>
      </c>
      <c r="AA20" s="146">
        <v>4.531726994907527</v>
      </c>
      <c r="AB20" s="146">
        <v>534.50491895439382</v>
      </c>
      <c r="AC20" s="139">
        <v>2217.5259999999998</v>
      </c>
      <c r="AD20" s="146">
        <v>4.4902370128883984</v>
      </c>
      <c r="AE20" s="146">
        <v>543.97178395631988</v>
      </c>
      <c r="AF20" s="139">
        <v>2185.5810000000001</v>
      </c>
      <c r="AG20" s="146">
        <v>4.3678233232082055</v>
      </c>
      <c r="AH20" s="146">
        <v>535.72074627019322</v>
      </c>
      <c r="AI20" s="139">
        <v>2153.6759999999999</v>
      </c>
      <c r="AJ20" s="146">
        <v>4.22971432465663</v>
      </c>
      <c r="AK20" s="146">
        <v>527.3402407178196</v>
      </c>
      <c r="AL20" s="139">
        <v>2107.7849999999999</v>
      </c>
      <c r="AM20" s="146">
        <v>4.1343660076825852</v>
      </c>
      <c r="AN20" s="146">
        <v>515.19226722141025</v>
      </c>
      <c r="AO20" s="139">
        <v>2025.95</v>
      </c>
      <c r="AP20" s="146">
        <v>4.0386111116814565</v>
      </c>
      <c r="AQ20" s="146">
        <v>495.31238578012534</v>
      </c>
      <c r="AR20" s="139">
        <v>1841.941</v>
      </c>
      <c r="AS20" s="146">
        <v>3.9169209344397009</v>
      </c>
      <c r="AT20" s="146">
        <v>454.71009081409295</v>
      </c>
      <c r="AU20" s="139">
        <v>1737.2909999999999</v>
      </c>
      <c r="AV20" s="146">
        <v>3.900749404460726</v>
      </c>
      <c r="AW20" s="146">
        <v>424.73790213154842</v>
      </c>
      <c r="AX20" s="139">
        <v>1622.67</v>
      </c>
      <c r="AY20" s="146">
        <v>3.8358425704416796</v>
      </c>
      <c r="AZ20" s="146">
        <v>396.73064627925203</v>
      </c>
      <c r="BA20" s="139">
        <v>1546.627</v>
      </c>
      <c r="BB20" s="146">
        <v>3.8486618892100921</v>
      </c>
      <c r="BC20" s="146">
        <v>379.33873675979834</v>
      </c>
      <c r="BD20" s="139">
        <v>1462.6379999999999</v>
      </c>
      <c r="BE20" s="146">
        <v>3.8297770389805716</v>
      </c>
      <c r="BF20" s="146">
        <v>359.91100148429285</v>
      </c>
      <c r="BG20" s="139">
        <v>1399.4780000000001</v>
      </c>
      <c r="BH20" s="146">
        <v>3.8455933849368145</v>
      </c>
      <c r="BI20" s="146">
        <v>350.68703916004188</v>
      </c>
      <c r="BJ20" s="139">
        <v>1338.854</v>
      </c>
      <c r="BK20" s="146">
        <v>3.9392001274804147</v>
      </c>
      <c r="BL20" s="146">
        <v>330.724793626468</v>
      </c>
      <c r="BM20" s="139">
        <v>1266.825</v>
      </c>
      <c r="BN20" s="146">
        <v>3.8561879698076305</v>
      </c>
      <c r="BO20" s="146">
        <v>314.42252062705552</v>
      </c>
      <c r="BP20" s="139">
        <v>1264.5260000000001</v>
      </c>
      <c r="BQ20" s="146">
        <v>3.9397219052819983</v>
      </c>
      <c r="BR20" s="146">
        <v>319.86553023356413</v>
      </c>
      <c r="BS20" s="139">
        <v>1242.9190000000001</v>
      </c>
      <c r="BT20" s="146">
        <v>3.9729646906362754</v>
      </c>
      <c r="BU20" s="146">
        <v>315.96071663442029</v>
      </c>
      <c r="BV20" s="139">
        <v>1232.3050000000001</v>
      </c>
      <c r="BW20" s="146">
        <v>4.0084307140374111</v>
      </c>
      <c r="BX20" s="146">
        <v>314.12784439021641</v>
      </c>
      <c r="BY20" s="139">
        <v>1200.8130000000001</v>
      </c>
      <c r="BZ20" s="146">
        <v>4.0786043987448855</v>
      </c>
      <c r="CA20" s="158">
        <v>307.29539729809204</v>
      </c>
    </row>
    <row r="21" spans="1:79" ht="15" customHeight="1" x14ac:dyDescent="0.2">
      <c r="A21" s="140" t="s">
        <v>58</v>
      </c>
      <c r="B21" s="139">
        <v>349.06082312900577</v>
      </c>
      <c r="C21" s="146">
        <v>0.9550435742975889</v>
      </c>
      <c r="D21" s="146">
        <v>574.25203647757894</v>
      </c>
      <c r="E21" s="139">
        <v>399.00700000000001</v>
      </c>
      <c r="F21" s="146">
        <v>1.0206842511362078</v>
      </c>
      <c r="G21" s="146">
        <v>658.22862073004364</v>
      </c>
      <c r="H21" s="139">
        <v>389.91899999999998</v>
      </c>
      <c r="I21" s="146">
        <v>0.97374918597011428</v>
      </c>
      <c r="J21" s="146">
        <v>644.69987946568074</v>
      </c>
      <c r="K21" s="139">
        <v>419.19400000000002</v>
      </c>
      <c r="L21" s="146">
        <v>1.0322458316814376</v>
      </c>
      <c r="M21" s="146">
        <v>703.66795528824446</v>
      </c>
      <c r="N21" s="139">
        <v>426.899</v>
      </c>
      <c r="O21" s="146">
        <v>1.0196425558096771</v>
      </c>
      <c r="P21" s="146">
        <v>715.28816847932626</v>
      </c>
      <c r="Q21" s="139">
        <v>438.83600000000001</v>
      </c>
      <c r="R21" s="146">
        <v>0.99544390399944394</v>
      </c>
      <c r="S21" s="146">
        <v>735.06867671691793</v>
      </c>
      <c r="T21" s="139">
        <v>444.15600000000001</v>
      </c>
      <c r="U21" s="146">
        <v>0.93500087604493609</v>
      </c>
      <c r="V21" s="146">
        <v>744.54610373718037</v>
      </c>
      <c r="W21" s="139">
        <v>418.774</v>
      </c>
      <c r="X21" s="146">
        <v>0.84249402970016063</v>
      </c>
      <c r="Y21" s="146">
        <v>704.90467710062183</v>
      </c>
      <c r="Z21" s="139">
        <v>419.75099999999998</v>
      </c>
      <c r="AA21" s="146">
        <v>0.87442656190544099</v>
      </c>
      <c r="AB21" s="146">
        <v>709.83261687900995</v>
      </c>
      <c r="AC21" s="139">
        <v>419.56</v>
      </c>
      <c r="AD21" s="146">
        <v>0.84956110599264967</v>
      </c>
      <c r="AE21" s="146">
        <v>709.91419642267954</v>
      </c>
      <c r="AF21" s="139">
        <v>423.654</v>
      </c>
      <c r="AG21" s="146">
        <v>0.8466608293952268</v>
      </c>
      <c r="AH21" s="146">
        <v>717.32692630049723</v>
      </c>
      <c r="AI21" s="139">
        <v>412.21199999999999</v>
      </c>
      <c r="AJ21" s="146">
        <v>0.80956420612727209</v>
      </c>
      <c r="AK21" s="146">
        <v>699.99439613231243</v>
      </c>
      <c r="AL21" s="139">
        <v>408.58699999999999</v>
      </c>
      <c r="AM21" s="146">
        <v>0.80143288047927297</v>
      </c>
      <c r="AN21" s="146">
        <v>695.44711046659074</v>
      </c>
      <c r="AO21" s="139">
        <v>410.97</v>
      </c>
      <c r="AP21" s="146">
        <v>0.81924430936979109</v>
      </c>
      <c r="AQ21" s="146">
        <v>700.45217403160962</v>
      </c>
      <c r="AR21" s="139">
        <v>395.21300000000002</v>
      </c>
      <c r="AS21" s="146">
        <v>0.84042761047325498</v>
      </c>
      <c r="AT21" s="146">
        <v>685.902664727505</v>
      </c>
      <c r="AU21" s="139">
        <v>366.92099999999999</v>
      </c>
      <c r="AV21" s="146">
        <v>0.82384981688970582</v>
      </c>
      <c r="AW21" s="146">
        <v>634.38227773253732</v>
      </c>
      <c r="AX21" s="139">
        <v>338.72199999999998</v>
      </c>
      <c r="AY21" s="146">
        <v>0.80070764058320332</v>
      </c>
      <c r="AZ21" s="146">
        <v>587.4277469178088</v>
      </c>
      <c r="BA21" s="139">
        <v>311.95100000000002</v>
      </c>
      <c r="BB21" s="146">
        <v>0.77626598074453479</v>
      </c>
      <c r="BC21" s="146">
        <v>543.75851935003675</v>
      </c>
      <c r="BD21" s="139">
        <v>292.12599999999998</v>
      </c>
      <c r="BE21" s="146">
        <v>0.76490385679111206</v>
      </c>
      <c r="BF21" s="146">
        <v>512.17378345445456</v>
      </c>
      <c r="BG21" s="139">
        <v>271.81900000000002</v>
      </c>
      <c r="BH21" s="146">
        <v>0.74692517374345291</v>
      </c>
      <c r="BI21" s="146">
        <v>479.03529950830944</v>
      </c>
      <c r="BJ21" s="139">
        <v>257.71899999999999</v>
      </c>
      <c r="BK21" s="146">
        <v>0.75826544018550568</v>
      </c>
      <c r="BL21" s="146">
        <v>454.43629015478257</v>
      </c>
      <c r="BM21" s="139">
        <v>243.77799999999999</v>
      </c>
      <c r="BN21" s="146">
        <v>0.74205497278926802</v>
      </c>
      <c r="BO21" s="146">
        <v>433.09899816831268</v>
      </c>
      <c r="BP21" s="139">
        <v>237.10599999999999</v>
      </c>
      <c r="BQ21" s="146">
        <v>0.73872083458449522</v>
      </c>
      <c r="BR21" s="146">
        <v>428.5662643198242</v>
      </c>
      <c r="BS21" s="139">
        <v>228.392</v>
      </c>
      <c r="BT21" s="146">
        <v>0.73005027006892653</v>
      </c>
      <c r="BU21" s="146">
        <v>418.96795259846277</v>
      </c>
      <c r="BV21" s="139">
        <v>218.53800000000001</v>
      </c>
      <c r="BW21" s="146">
        <v>0.71085845743083709</v>
      </c>
      <c r="BX21" s="146">
        <v>403.82653815451022</v>
      </c>
      <c r="BY21" s="139">
        <v>210.899</v>
      </c>
      <c r="BZ21" s="146">
        <v>0.71632601336835755</v>
      </c>
      <c r="CA21" s="158">
        <v>392.31403129226135</v>
      </c>
    </row>
    <row r="22" spans="1:79" ht="15" customHeight="1" x14ac:dyDescent="0.2">
      <c r="A22" s="140" t="s">
        <v>59</v>
      </c>
      <c r="B22" s="139">
        <v>1191.5889829414286</v>
      </c>
      <c r="C22" s="146">
        <v>3.2602323891885798</v>
      </c>
      <c r="D22" s="146">
        <v>577.11948214789072</v>
      </c>
      <c r="E22" s="139">
        <v>1328.771</v>
      </c>
      <c r="F22" s="146">
        <v>3.3990772920437728</v>
      </c>
      <c r="G22" s="146">
        <v>648.02987400986501</v>
      </c>
      <c r="H22" s="139">
        <v>1337.42</v>
      </c>
      <c r="I22" s="146">
        <v>3.3399542887116307</v>
      </c>
      <c r="J22" s="146">
        <v>654.54306979730711</v>
      </c>
      <c r="K22" s="139">
        <v>1582.251</v>
      </c>
      <c r="L22" s="146">
        <v>3.896219887268868</v>
      </c>
      <c r="M22" s="146">
        <v>793.79603606930107</v>
      </c>
      <c r="N22" s="139">
        <v>1591.3979999999999</v>
      </c>
      <c r="O22" s="146">
        <v>3.8010328532753852</v>
      </c>
      <c r="P22" s="146">
        <v>792.76892604932175</v>
      </c>
      <c r="Q22" s="139">
        <v>1660.76</v>
      </c>
      <c r="R22" s="146">
        <v>3.7672237874880743</v>
      </c>
      <c r="S22" s="146">
        <v>825.69911173557114</v>
      </c>
      <c r="T22" s="139">
        <v>1814.058</v>
      </c>
      <c r="U22" s="146">
        <v>3.8188064986093275</v>
      </c>
      <c r="V22" s="146">
        <v>902.84521527242759</v>
      </c>
      <c r="W22" s="139">
        <v>1959.904</v>
      </c>
      <c r="X22" s="146">
        <v>3.9429559112682817</v>
      </c>
      <c r="Y22" s="146">
        <v>977.79352080282774</v>
      </c>
      <c r="Z22" s="139">
        <v>2001.903</v>
      </c>
      <c r="AA22" s="146">
        <v>4.1703704280828111</v>
      </c>
      <c r="AB22" s="146">
        <v>1001.9273772654566</v>
      </c>
      <c r="AC22" s="139">
        <v>2049.6579999999999</v>
      </c>
      <c r="AD22" s="146">
        <v>4.1503234755140683</v>
      </c>
      <c r="AE22" s="146">
        <v>1020.8949811899844</v>
      </c>
      <c r="AF22" s="139">
        <v>2113.9929999999999</v>
      </c>
      <c r="AG22" s="146">
        <v>4.2247566804885679</v>
      </c>
      <c r="AH22" s="146">
        <v>1052.4137642635146</v>
      </c>
      <c r="AI22" s="139">
        <v>2173.424</v>
      </c>
      <c r="AJ22" s="146">
        <v>4.2684984307539819</v>
      </c>
      <c r="AK22" s="146">
        <v>1081.6660279794758</v>
      </c>
      <c r="AL22" s="139">
        <v>2222.0590000000002</v>
      </c>
      <c r="AM22" s="146">
        <v>4.3585115164332029</v>
      </c>
      <c r="AN22" s="146">
        <v>1104.7352707946477</v>
      </c>
      <c r="AO22" s="139">
        <v>2226.2269999999999</v>
      </c>
      <c r="AP22" s="146">
        <v>4.4378514273922223</v>
      </c>
      <c r="AQ22" s="146">
        <v>1107.0722069665833</v>
      </c>
      <c r="AR22" s="139">
        <v>2054.96</v>
      </c>
      <c r="AS22" s="146">
        <v>4.3699097003846523</v>
      </c>
      <c r="AT22" s="146">
        <v>1049.3923619090224</v>
      </c>
      <c r="AU22" s="139">
        <v>1968.8320000000001</v>
      </c>
      <c r="AV22" s="146">
        <v>4.4206297341569263</v>
      </c>
      <c r="AW22" s="146">
        <v>994.09199442776264</v>
      </c>
      <c r="AX22" s="139">
        <v>1941.356</v>
      </c>
      <c r="AY22" s="146">
        <v>4.5891869506322163</v>
      </c>
      <c r="AZ22" s="146">
        <v>982.15397815778476</v>
      </c>
      <c r="BA22" s="139">
        <v>1881.6659999999999</v>
      </c>
      <c r="BB22" s="146">
        <v>4.6823805755507939</v>
      </c>
      <c r="BC22" s="146">
        <v>954.90786446833101</v>
      </c>
      <c r="BD22" s="139">
        <v>1826.9849999999999</v>
      </c>
      <c r="BE22" s="146">
        <v>4.7837846436110096</v>
      </c>
      <c r="BF22" s="146">
        <v>929.70279798567822</v>
      </c>
      <c r="BG22" s="139">
        <v>1791.442</v>
      </c>
      <c r="BH22" s="146">
        <v>4.9226622388476109</v>
      </c>
      <c r="BI22" s="146">
        <v>915.25061768005708</v>
      </c>
      <c r="BJ22" s="139">
        <v>1730.7929999999999</v>
      </c>
      <c r="BK22" s="146">
        <v>5.0923700465041062</v>
      </c>
      <c r="BL22" s="146">
        <v>884.55281810529732</v>
      </c>
      <c r="BM22" s="139">
        <v>1701.356</v>
      </c>
      <c r="BN22" s="146">
        <v>5.1788909593353711</v>
      </c>
      <c r="BO22" s="146">
        <v>873.77582710151501</v>
      </c>
      <c r="BP22" s="139">
        <v>1658.5050000000001</v>
      </c>
      <c r="BQ22" s="146">
        <v>5.1671918794233731</v>
      </c>
      <c r="BR22" s="146">
        <v>875.61176489221862</v>
      </c>
      <c r="BS22" s="139">
        <v>1606.481</v>
      </c>
      <c r="BT22" s="146">
        <v>5.1350830498029669</v>
      </c>
      <c r="BU22" s="146">
        <v>863.42047542702608</v>
      </c>
      <c r="BV22" s="139">
        <v>1562.558</v>
      </c>
      <c r="BW22" s="146">
        <v>5.0826747271697093</v>
      </c>
      <c r="BX22" s="146">
        <v>842.14321670060258</v>
      </c>
      <c r="BY22" s="139">
        <v>1541.1020000000001</v>
      </c>
      <c r="BZ22" s="146">
        <v>5.2344081852166324</v>
      </c>
      <c r="CA22" s="158">
        <v>834.55737811449092</v>
      </c>
    </row>
    <row r="23" spans="1:79" ht="15" customHeight="1" x14ac:dyDescent="0.2">
      <c r="A23" s="140" t="s">
        <v>60</v>
      </c>
      <c r="B23" s="139">
        <v>1336.2733503075501</v>
      </c>
      <c r="C23" s="146">
        <v>3.6560942739904081</v>
      </c>
      <c r="D23" s="146">
        <v>262.10514274306558</v>
      </c>
      <c r="E23" s="139">
        <v>1632.298</v>
      </c>
      <c r="F23" s="146">
        <v>4.1755178775338013</v>
      </c>
      <c r="G23" s="146">
        <v>320.82627559213284</v>
      </c>
      <c r="H23" s="139">
        <v>1769.4659999999999</v>
      </c>
      <c r="I23" s="146">
        <v>4.4189077144273403</v>
      </c>
      <c r="J23" s="146">
        <v>348.54649674000825</v>
      </c>
      <c r="K23" s="139">
        <v>1955.037</v>
      </c>
      <c r="L23" s="146">
        <v>4.8141881659398331</v>
      </c>
      <c r="M23" s="146">
        <v>401.75829116834853</v>
      </c>
      <c r="N23" s="139">
        <v>2028.16</v>
      </c>
      <c r="O23" s="146">
        <v>4.8442330527617896</v>
      </c>
      <c r="P23" s="146">
        <v>407.90615841439194</v>
      </c>
      <c r="Q23" s="139">
        <v>2120.3620000000001</v>
      </c>
      <c r="R23" s="146">
        <v>4.8097727332581401</v>
      </c>
      <c r="S23" s="146">
        <v>423.79591554469863</v>
      </c>
      <c r="T23" s="139">
        <v>2592.08</v>
      </c>
      <c r="U23" s="146">
        <v>5.4566347652143792</v>
      </c>
      <c r="V23" s="146">
        <v>517.06325910153851</v>
      </c>
      <c r="W23" s="139">
        <v>2864.6439999999998</v>
      </c>
      <c r="X23" s="146">
        <v>5.7631215577289581</v>
      </c>
      <c r="Y23" s="146">
        <v>570.9633158814097</v>
      </c>
      <c r="Z23" s="139">
        <v>2805.6080000000002</v>
      </c>
      <c r="AA23" s="146">
        <v>5.8446511324437598</v>
      </c>
      <c r="AB23" s="146">
        <v>559.2357452199692</v>
      </c>
      <c r="AC23" s="139">
        <v>2762.5329999999999</v>
      </c>
      <c r="AD23" s="146">
        <v>5.5938139737372303</v>
      </c>
      <c r="AE23" s="146">
        <v>549.24594651392533</v>
      </c>
      <c r="AF23" s="139">
        <v>2794.1480000000001</v>
      </c>
      <c r="AG23" s="146">
        <v>5.584027680921257</v>
      </c>
      <c r="AH23" s="146">
        <v>554.63665779440589</v>
      </c>
      <c r="AI23" s="139">
        <v>2631.748</v>
      </c>
      <c r="AJ23" s="146">
        <v>5.1686243494780255</v>
      </c>
      <c r="AK23" s="146">
        <v>521.86241818349106</v>
      </c>
      <c r="AL23" s="139">
        <v>2535.6080000000002</v>
      </c>
      <c r="AM23" s="146">
        <v>4.973529806886388</v>
      </c>
      <c r="AN23" s="146">
        <v>501.99373400711727</v>
      </c>
      <c r="AO23" s="139">
        <v>2464.415</v>
      </c>
      <c r="AP23" s="146">
        <v>4.9126650720869005</v>
      </c>
      <c r="AQ23" s="146">
        <v>488.03389521712268</v>
      </c>
      <c r="AR23" s="139">
        <v>2297.471</v>
      </c>
      <c r="AS23" s="146">
        <v>4.885613739076395</v>
      </c>
      <c r="AT23" s="146">
        <v>459.50044920610924</v>
      </c>
      <c r="AU23" s="139">
        <v>2182.9250000000002</v>
      </c>
      <c r="AV23" s="146">
        <v>4.9013339698026588</v>
      </c>
      <c r="AW23" s="146">
        <v>428.44985129354893</v>
      </c>
      <c r="AX23" s="139">
        <v>2072.5239999999999</v>
      </c>
      <c r="AY23" s="146">
        <v>4.8992560332427857</v>
      </c>
      <c r="AZ23" s="146">
        <v>407.00931642864992</v>
      </c>
      <c r="BA23" s="139">
        <v>1991.057</v>
      </c>
      <c r="BB23" s="146">
        <v>4.9545916340171088</v>
      </c>
      <c r="BC23" s="146">
        <v>392.38363970635334</v>
      </c>
      <c r="BD23" s="139">
        <v>1894.9369999999999</v>
      </c>
      <c r="BE23" s="146">
        <v>4.9617104252143918</v>
      </c>
      <c r="BF23" s="146">
        <v>374.74224490130899</v>
      </c>
      <c r="BG23" s="139">
        <v>1821.5119999999999</v>
      </c>
      <c r="BH23" s="146">
        <v>5.005290899737636</v>
      </c>
      <c r="BI23" s="146">
        <v>362.72332029741716</v>
      </c>
      <c r="BJ23" s="139">
        <v>1713.3340000000001</v>
      </c>
      <c r="BK23" s="146">
        <v>5.0410018651895792</v>
      </c>
      <c r="BL23" s="146">
        <v>340.82708356831495</v>
      </c>
      <c r="BM23" s="139">
        <v>1608.181</v>
      </c>
      <c r="BN23" s="146">
        <v>4.8952682694714786</v>
      </c>
      <c r="BO23" s="146">
        <v>321.64321182201775</v>
      </c>
      <c r="BP23" s="139">
        <v>1532.3889999999999</v>
      </c>
      <c r="BQ23" s="146">
        <v>4.7742683904586976</v>
      </c>
      <c r="BR23" s="146">
        <v>314.31750726623437</v>
      </c>
      <c r="BS23" s="139">
        <v>1470.9690000000001</v>
      </c>
      <c r="BT23" s="146">
        <v>4.7019217648298497</v>
      </c>
      <c r="BU23" s="146">
        <v>304.31501301796453</v>
      </c>
      <c r="BV23" s="139">
        <v>1400.7149999999999</v>
      </c>
      <c r="BW23" s="146">
        <v>4.5562332601205968</v>
      </c>
      <c r="BX23" s="146">
        <v>289.80336327198086</v>
      </c>
      <c r="BY23" s="139">
        <v>1373.46</v>
      </c>
      <c r="BZ23" s="146">
        <v>4.6650061229351696</v>
      </c>
      <c r="CA23" s="158">
        <v>285.30441111953098</v>
      </c>
    </row>
    <row r="24" spans="1:79" ht="15" customHeight="1" x14ac:dyDescent="0.2">
      <c r="A24" s="140" t="s">
        <v>61</v>
      </c>
      <c r="B24" s="139">
        <v>812.08870663698758</v>
      </c>
      <c r="C24" s="146">
        <v>2.2219053232068271</v>
      </c>
      <c r="D24" s="146">
        <v>490.84522937072757</v>
      </c>
      <c r="E24" s="139">
        <v>964.67899999999997</v>
      </c>
      <c r="F24" s="146">
        <v>2.467707741222148</v>
      </c>
      <c r="G24" s="146">
        <v>583.98571816006893</v>
      </c>
      <c r="H24" s="139">
        <v>1031.5409999999999</v>
      </c>
      <c r="I24" s="146">
        <v>2.5760791575809274</v>
      </c>
      <c r="J24" s="146">
        <v>625.91836140297221</v>
      </c>
      <c r="K24" s="139">
        <v>1207.2349999999999</v>
      </c>
      <c r="L24" s="146">
        <v>2.9727603367651732</v>
      </c>
      <c r="M24" s="146">
        <v>754.75254624694674</v>
      </c>
      <c r="N24" s="139">
        <v>1041.671</v>
      </c>
      <c r="O24" s="146">
        <v>2.4880172611152105</v>
      </c>
      <c r="P24" s="146">
        <v>636.08096778349807</v>
      </c>
      <c r="Q24" s="139">
        <v>1119.9659999999999</v>
      </c>
      <c r="R24" s="146">
        <v>2.540501069617445</v>
      </c>
      <c r="S24" s="146">
        <v>681.61933325867756</v>
      </c>
      <c r="T24" s="139">
        <v>1172.52</v>
      </c>
      <c r="U24" s="146">
        <v>2.4682931834315158</v>
      </c>
      <c r="V24" s="146">
        <v>710.59578728427948</v>
      </c>
      <c r="W24" s="139">
        <v>1214.961</v>
      </c>
      <c r="X24" s="146">
        <v>2.4442715851952053</v>
      </c>
      <c r="Y24" s="146">
        <v>733.81523086930611</v>
      </c>
      <c r="Z24" s="139">
        <v>1145.6859999999999</v>
      </c>
      <c r="AA24" s="146">
        <v>2.3866965653523087</v>
      </c>
      <c r="AB24" s="146">
        <v>690.40394879486666</v>
      </c>
      <c r="AC24" s="139">
        <v>1081.0219999999999</v>
      </c>
      <c r="AD24" s="146">
        <v>2.1889461481608974</v>
      </c>
      <c r="AE24" s="146">
        <v>649.02195402664597</v>
      </c>
      <c r="AF24" s="139">
        <v>1057.741</v>
      </c>
      <c r="AG24" s="146">
        <v>2.1138662029517872</v>
      </c>
      <c r="AH24" s="146">
        <v>632.99842429777129</v>
      </c>
      <c r="AI24" s="139">
        <v>1047.211</v>
      </c>
      <c r="AJ24" s="146">
        <v>2.0566711834268454</v>
      </c>
      <c r="AK24" s="146">
        <v>626.17106871306214</v>
      </c>
      <c r="AL24" s="139">
        <v>1019.649</v>
      </c>
      <c r="AM24" s="146">
        <v>2.0000152602696861</v>
      </c>
      <c r="AN24" s="146">
        <v>608.5963384506847</v>
      </c>
      <c r="AO24" s="139">
        <v>957.86099999999999</v>
      </c>
      <c r="AP24" s="146">
        <v>1.9094390671271806</v>
      </c>
      <c r="AQ24" s="146">
        <v>571.76753739562093</v>
      </c>
      <c r="AR24" s="139">
        <v>863.94</v>
      </c>
      <c r="AS24" s="146">
        <v>1.8371840748969894</v>
      </c>
      <c r="AT24" s="146">
        <v>526.67097055009856</v>
      </c>
      <c r="AU24" s="139">
        <v>781.82299999999998</v>
      </c>
      <c r="AV24" s="146">
        <v>1.7554316471124862</v>
      </c>
      <c r="AW24" s="146">
        <v>469.88536889243619</v>
      </c>
      <c r="AX24" s="139">
        <v>712.28499999999997</v>
      </c>
      <c r="AY24" s="146">
        <v>1.6837761992808471</v>
      </c>
      <c r="AZ24" s="146">
        <v>428.23964128838935</v>
      </c>
      <c r="BA24" s="139">
        <v>655.55100000000004</v>
      </c>
      <c r="BB24" s="146">
        <v>1.6312880546722419</v>
      </c>
      <c r="BC24" s="146">
        <v>395.35370397397566</v>
      </c>
      <c r="BD24" s="139">
        <v>607.75099999999998</v>
      </c>
      <c r="BE24" s="146">
        <v>1.5913375867559039</v>
      </c>
      <c r="BF24" s="146">
        <v>367.63543207300069</v>
      </c>
      <c r="BG24" s="139">
        <v>582.13900000000001</v>
      </c>
      <c r="BH24" s="146">
        <v>1.599646359223748</v>
      </c>
      <c r="BI24" s="146">
        <v>353.07728605410858</v>
      </c>
      <c r="BJ24" s="139">
        <v>545.63400000000001</v>
      </c>
      <c r="BK24" s="146">
        <v>1.6053740903471541</v>
      </c>
      <c r="BL24" s="146">
        <v>331.05323703293823</v>
      </c>
      <c r="BM24" s="139">
        <v>525.16099999999994</v>
      </c>
      <c r="BN24" s="146">
        <v>1.5985787542968799</v>
      </c>
      <c r="BO24" s="146">
        <v>320.30000164675209</v>
      </c>
      <c r="BP24" s="139">
        <v>515.87699999999995</v>
      </c>
      <c r="BQ24" s="146">
        <v>1.6072519800551042</v>
      </c>
      <c r="BR24" s="146">
        <v>320.09821167631839</v>
      </c>
      <c r="BS24" s="139">
        <v>491.048</v>
      </c>
      <c r="BT24" s="146">
        <v>1.5696247023398642</v>
      </c>
      <c r="BU24" s="146">
        <v>308.8266739788333</v>
      </c>
      <c r="BV24" s="139">
        <v>467.40300000000002</v>
      </c>
      <c r="BW24" s="146">
        <v>1.5203643099989272</v>
      </c>
      <c r="BX24" s="146">
        <v>294.44322303017555</v>
      </c>
      <c r="BY24" s="139">
        <v>450.17599999999999</v>
      </c>
      <c r="BZ24" s="146">
        <v>1.5290389209721891</v>
      </c>
      <c r="CA24" s="158">
        <v>285.25624371889546</v>
      </c>
    </row>
    <row r="25" spans="1:79" s="4" customFormat="1" ht="15" customHeight="1" x14ac:dyDescent="0.2">
      <c r="A25" s="159" t="s">
        <v>62</v>
      </c>
      <c r="B25" s="161">
        <v>36549.203881690053</v>
      </c>
      <c r="C25" s="162">
        <v>99.999999999999986</v>
      </c>
      <c r="D25" s="162">
        <v>634.39585031316585</v>
      </c>
      <c r="E25" s="161">
        <v>39092.108999999997</v>
      </c>
      <c r="F25" s="162">
        <v>100.00000000000001</v>
      </c>
      <c r="G25" s="162">
        <v>677.74237453102148</v>
      </c>
      <c r="H25" s="161">
        <v>40043.062999999995</v>
      </c>
      <c r="I25" s="162">
        <v>100</v>
      </c>
      <c r="J25" s="162">
        <v>692.25937403344574</v>
      </c>
      <c r="K25" s="161">
        <v>40609.899999999994</v>
      </c>
      <c r="L25" s="162">
        <v>100.00000000000003</v>
      </c>
      <c r="M25" s="162">
        <v>721.23378632820118</v>
      </c>
      <c r="N25" s="161">
        <v>41867.514999999999</v>
      </c>
      <c r="O25" s="162">
        <v>100</v>
      </c>
      <c r="P25" s="162">
        <v>730.36878062464643</v>
      </c>
      <c r="Q25" s="161">
        <v>44084.453000000001</v>
      </c>
      <c r="R25" s="162">
        <v>100</v>
      </c>
      <c r="S25" s="162">
        <v>761.54412696394581</v>
      </c>
      <c r="T25" s="161">
        <v>47503.270999999993</v>
      </c>
      <c r="U25" s="162">
        <v>100.00000000000001</v>
      </c>
      <c r="V25" s="162">
        <v>812.54432444798886</v>
      </c>
      <c r="W25" s="161">
        <v>49706.465000000011</v>
      </c>
      <c r="X25" s="162">
        <v>99.999999999999986</v>
      </c>
      <c r="Y25" s="162">
        <v>846.04284971377274</v>
      </c>
      <c r="Z25" s="161">
        <v>48003.001999999993</v>
      </c>
      <c r="AA25" s="162">
        <v>100</v>
      </c>
      <c r="AB25" s="162">
        <v>811.80377487809449</v>
      </c>
      <c r="AC25" s="161">
        <v>49385.5</v>
      </c>
      <c r="AD25" s="162">
        <v>99.999999999999986</v>
      </c>
      <c r="AE25" s="162">
        <v>828.34767069517272</v>
      </c>
      <c r="AF25" s="161">
        <v>50038.219000000005</v>
      </c>
      <c r="AG25" s="162">
        <v>99.999999999999986</v>
      </c>
      <c r="AH25" s="162">
        <v>833.34436393676833</v>
      </c>
      <c r="AI25" s="161">
        <v>50917.764999999999</v>
      </c>
      <c r="AJ25" s="162">
        <v>100</v>
      </c>
      <c r="AK25" s="162">
        <v>843.84302650791028</v>
      </c>
      <c r="AL25" s="161">
        <v>50982.060999999994</v>
      </c>
      <c r="AM25" s="162">
        <v>100.00000000000001</v>
      </c>
      <c r="AN25" s="162">
        <v>840.92121058332918</v>
      </c>
      <c r="AO25" s="161">
        <v>50164.523000000001</v>
      </c>
      <c r="AP25" s="162">
        <v>100</v>
      </c>
      <c r="AQ25" s="162">
        <v>825.2677728611834</v>
      </c>
      <c r="AR25" s="161">
        <v>47025.228000000003</v>
      </c>
      <c r="AS25" s="162">
        <v>99.999999999999986</v>
      </c>
      <c r="AT25" s="162">
        <v>787.88722710227773</v>
      </c>
      <c r="AU25" s="161">
        <v>44537.365000000005</v>
      </c>
      <c r="AV25" s="162">
        <v>100.00000000000001</v>
      </c>
      <c r="AW25" s="162">
        <v>732.7313272921815</v>
      </c>
      <c r="AX25" s="161">
        <v>42302.831000000006</v>
      </c>
      <c r="AY25" s="162">
        <v>99.999999999999957</v>
      </c>
      <c r="AZ25" s="162">
        <v>695.82046480591407</v>
      </c>
      <c r="BA25" s="161">
        <v>40186.096999999994</v>
      </c>
      <c r="BB25" s="162">
        <v>100.00000000000003</v>
      </c>
      <c r="BC25" s="162">
        <v>662.42037429116886</v>
      </c>
      <c r="BD25" s="161">
        <v>38191.204999999994</v>
      </c>
      <c r="BE25" s="162">
        <v>100.00000000000001</v>
      </c>
      <c r="BF25" s="162">
        <v>630.32769156409995</v>
      </c>
      <c r="BG25" s="161">
        <v>36391.731</v>
      </c>
      <c r="BH25" s="162">
        <v>99.999999999999986</v>
      </c>
      <c r="BI25" s="162">
        <v>604.68713423901045</v>
      </c>
      <c r="BJ25" s="161">
        <v>33987.966</v>
      </c>
      <c r="BK25" s="162">
        <v>100</v>
      </c>
      <c r="BL25" s="162">
        <v>561.93342325577726</v>
      </c>
      <c r="BM25" s="161">
        <v>32851.743999999999</v>
      </c>
      <c r="BN25" s="162">
        <v>100</v>
      </c>
      <c r="BO25" s="162">
        <v>544.26757948113129</v>
      </c>
      <c r="BP25" s="161">
        <v>32096.833999999999</v>
      </c>
      <c r="BQ25" s="162">
        <v>100</v>
      </c>
      <c r="BR25" s="162">
        <v>538.16286407877681</v>
      </c>
      <c r="BS25" s="161">
        <v>31284.421000000002</v>
      </c>
      <c r="BT25" s="162">
        <v>100.00000000000001</v>
      </c>
      <c r="BU25" s="162">
        <v>528.12999710160409</v>
      </c>
      <c r="BV25" s="161">
        <v>30742.828999999994</v>
      </c>
      <c r="BW25" s="162">
        <v>100.00000000000001</v>
      </c>
      <c r="BX25" s="162">
        <v>520.79891129501596</v>
      </c>
      <c r="BY25" s="161">
        <v>29441.761999999999</v>
      </c>
      <c r="BZ25" s="162">
        <v>100.00000000000001</v>
      </c>
      <c r="CA25" s="160">
        <v>499.03658988839152</v>
      </c>
    </row>
    <row r="26" spans="1:79" ht="15" x14ac:dyDescent="0.25">
      <c r="M26"/>
      <c r="N26"/>
      <c r="O26"/>
      <c r="P26"/>
      <c r="Q26"/>
      <c r="R26"/>
      <c r="S26"/>
      <c r="T26"/>
    </row>
  </sheetData>
  <dataConsolidate/>
  <mergeCells count="26">
    <mergeCell ref="W3:Y3"/>
    <mergeCell ref="N3:P3"/>
    <mergeCell ref="T3:V3"/>
    <mergeCell ref="Q3:S3"/>
    <mergeCell ref="B3:D3"/>
    <mergeCell ref="E3:G3"/>
    <mergeCell ref="H3:J3"/>
    <mergeCell ref="K3:M3"/>
    <mergeCell ref="Z3:AB3"/>
    <mergeCell ref="AX3:AZ3"/>
    <mergeCell ref="BG3:BI3"/>
    <mergeCell ref="AO3:AQ3"/>
    <mergeCell ref="AL3:AN3"/>
    <mergeCell ref="BY3:CA3"/>
    <mergeCell ref="AF3:AH3"/>
    <mergeCell ref="BD3:BF3"/>
    <mergeCell ref="AC3:AE3"/>
    <mergeCell ref="BS3:BU3"/>
    <mergeCell ref="BP3:BR3"/>
    <mergeCell ref="BM3:BO3"/>
    <mergeCell ref="AU3:AW3"/>
    <mergeCell ref="AR3:AT3"/>
    <mergeCell ref="AI3:AK3"/>
    <mergeCell ref="BA3:BC3"/>
    <mergeCell ref="BJ3:BL3"/>
    <mergeCell ref="BV3:BX3"/>
  </mergeCells>
  <phoneticPr fontId="21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14"/>
  <dimension ref="A1:AA32"/>
  <sheetViews>
    <sheetView zoomScaleNormal="100" zoomScaleSheetLayoutView="100" workbookViewId="0"/>
  </sheetViews>
  <sheetFormatPr defaultColWidth="30.5703125" defaultRowHeight="12.75" x14ac:dyDescent="0.2"/>
  <cols>
    <col min="1" max="1" width="18.7109375" style="9" customWidth="1"/>
    <col min="2" max="3" width="7.7109375" style="9" customWidth="1"/>
    <col min="4" max="8" width="7.7109375" style="15" customWidth="1"/>
    <col min="9" max="10" width="7.7109375" style="9" customWidth="1"/>
    <col min="11" max="11" width="8.28515625" style="9" bestFit="1" customWidth="1"/>
    <col min="12" max="12" width="7.7109375" style="32" customWidth="1"/>
    <col min="13" max="18" width="7.7109375" style="9" customWidth="1"/>
    <col min="19" max="19" width="7.7109375" style="32" customWidth="1"/>
    <col min="20" max="26" width="7.7109375" style="9" customWidth="1"/>
    <col min="27" max="27" width="9.7109375" style="74" customWidth="1"/>
    <col min="28" max="16384" width="30.5703125" style="9"/>
  </cols>
  <sheetData>
    <row r="1" spans="1:27" ht="30" customHeight="1" x14ac:dyDescent="0.2">
      <c r="A1" s="266" t="s">
        <v>144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59"/>
      <c r="Z1" s="59"/>
      <c r="AA1" s="26"/>
    </row>
    <row r="2" spans="1:27" ht="15" customHeight="1" x14ac:dyDescent="0.2">
      <c r="K2" s="307"/>
      <c r="L2" s="307"/>
      <c r="N2" s="228"/>
      <c r="O2" s="228"/>
      <c r="P2" s="228"/>
      <c r="Q2" s="238"/>
      <c r="S2" s="9"/>
      <c r="T2" s="258" t="s">
        <v>127</v>
      </c>
      <c r="U2" s="258"/>
      <c r="V2" s="258"/>
      <c r="W2" s="238"/>
      <c r="X2" s="265"/>
      <c r="Y2" s="265"/>
      <c r="Z2" s="265"/>
    </row>
    <row r="3" spans="1:27" s="42" customFormat="1" ht="15" customHeight="1" x14ac:dyDescent="0.2">
      <c r="A3" s="305" t="s">
        <v>1</v>
      </c>
      <c r="B3" s="267" t="s">
        <v>83</v>
      </c>
      <c r="C3" s="267" t="s">
        <v>32</v>
      </c>
      <c r="D3" s="267" t="s">
        <v>2</v>
      </c>
      <c r="E3" s="267" t="s">
        <v>3</v>
      </c>
      <c r="F3" s="267" t="s">
        <v>4</v>
      </c>
      <c r="G3" s="267" t="s">
        <v>5</v>
      </c>
      <c r="H3" s="267" t="s">
        <v>6</v>
      </c>
      <c r="I3" s="267" t="s">
        <v>7</v>
      </c>
      <c r="J3" s="267" t="s">
        <v>8</v>
      </c>
      <c r="K3" s="267" t="s">
        <v>9</v>
      </c>
      <c r="L3" s="267" t="s">
        <v>10</v>
      </c>
      <c r="M3" s="267" t="s">
        <v>11</v>
      </c>
      <c r="N3" s="267" t="s">
        <v>12</v>
      </c>
      <c r="O3" s="267" t="s">
        <v>13</v>
      </c>
      <c r="P3" s="267" t="s">
        <v>14</v>
      </c>
      <c r="Q3" s="267" t="s">
        <v>15</v>
      </c>
      <c r="R3" s="267" t="s">
        <v>16</v>
      </c>
      <c r="S3" s="267" t="s">
        <v>17</v>
      </c>
      <c r="T3" s="267" t="s">
        <v>18</v>
      </c>
      <c r="U3" s="267" t="s">
        <v>19</v>
      </c>
      <c r="V3" s="267" t="s">
        <v>20</v>
      </c>
      <c r="W3" s="267" t="s">
        <v>21</v>
      </c>
      <c r="X3" s="267" t="s">
        <v>22</v>
      </c>
      <c r="Y3" s="267" t="s">
        <v>23</v>
      </c>
      <c r="Z3" s="270" t="s">
        <v>24</v>
      </c>
      <c r="AA3" s="74"/>
    </row>
    <row r="4" spans="1:27" ht="15" customHeight="1" x14ac:dyDescent="0.2">
      <c r="A4" s="306"/>
      <c r="B4" s="337" t="s">
        <v>84</v>
      </c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8"/>
      <c r="X4" s="338"/>
      <c r="Y4" s="338"/>
      <c r="Z4" s="339"/>
    </row>
    <row r="5" spans="1:27" ht="15" customHeight="1" x14ac:dyDescent="0.2">
      <c r="A5" s="176" t="s">
        <v>29</v>
      </c>
      <c r="B5" s="139">
        <v>809.58595650400002</v>
      </c>
      <c r="C5" s="139">
        <v>573.31400000000008</v>
      </c>
      <c r="D5" s="139">
        <v>612.88400000000001</v>
      </c>
      <c r="E5" s="139">
        <v>626.42399999999998</v>
      </c>
      <c r="F5" s="139">
        <v>659.25300000000004</v>
      </c>
      <c r="G5" s="139">
        <v>667.52499999999998</v>
      </c>
      <c r="H5" s="139">
        <v>696.79399999999998</v>
      </c>
      <c r="I5" s="139">
        <v>637.11099999999999</v>
      </c>
      <c r="J5" s="139">
        <v>643.74599999999998</v>
      </c>
      <c r="K5" s="139">
        <v>673.85400000000004</v>
      </c>
      <c r="L5" s="139">
        <v>678.14300000000003</v>
      </c>
      <c r="M5" s="139">
        <v>686.64</v>
      </c>
      <c r="N5" s="139">
        <v>672.23500000000001</v>
      </c>
      <c r="O5" s="139">
        <v>720.57799999999997</v>
      </c>
      <c r="P5" s="139">
        <v>651.26199999999994</v>
      </c>
      <c r="Q5" s="233">
        <v>642.24400000000003</v>
      </c>
      <c r="R5" s="233">
        <v>398.67099999999999</v>
      </c>
      <c r="S5" s="233">
        <v>371.56299999999999</v>
      </c>
      <c r="T5" s="233">
        <v>527.08500000000004</v>
      </c>
      <c r="U5" s="233">
        <v>410.125</v>
      </c>
      <c r="V5" s="233">
        <v>365.92</v>
      </c>
      <c r="W5" s="233">
        <v>343.63900000000001</v>
      </c>
      <c r="X5" s="233">
        <v>344.00299999999999</v>
      </c>
      <c r="Y5" s="233">
        <v>355.613</v>
      </c>
      <c r="Z5" s="231">
        <v>279.52800000000002</v>
      </c>
    </row>
    <row r="6" spans="1:27" s="44" customFormat="1" ht="15" customHeight="1" x14ac:dyDescent="0.2">
      <c r="A6" s="178" t="s">
        <v>129</v>
      </c>
      <c r="B6" s="194">
        <v>484.84560521001725</v>
      </c>
      <c r="C6" s="194">
        <v>110.471</v>
      </c>
      <c r="D6" s="194">
        <v>298.25599999999997</v>
      </c>
      <c r="E6" s="194">
        <v>317.22500000000002</v>
      </c>
      <c r="F6" s="194">
        <v>337.53800000000001</v>
      </c>
      <c r="G6" s="194">
        <v>340.58</v>
      </c>
      <c r="H6" s="194">
        <v>370.79899999999998</v>
      </c>
      <c r="I6" s="194">
        <v>351.803</v>
      </c>
      <c r="J6" s="194">
        <v>367.25700000000001</v>
      </c>
      <c r="K6" s="194">
        <v>359.221</v>
      </c>
      <c r="L6" s="194">
        <v>373.63299999999998</v>
      </c>
      <c r="M6" s="194">
        <v>398.30799999999999</v>
      </c>
      <c r="N6" s="194">
        <v>382.35300000000001</v>
      </c>
      <c r="O6" s="194">
        <v>436.45699999999999</v>
      </c>
      <c r="P6" s="194">
        <v>400.04199999999997</v>
      </c>
      <c r="Q6" s="234">
        <v>410.721</v>
      </c>
      <c r="R6" s="234">
        <v>183.577</v>
      </c>
      <c r="S6" s="234">
        <v>168.88</v>
      </c>
      <c r="T6" s="234">
        <v>334.11099999999999</v>
      </c>
      <c r="U6" s="234">
        <v>228.215</v>
      </c>
      <c r="V6" s="234">
        <v>195.191</v>
      </c>
      <c r="W6" s="234">
        <v>187.48699999999999</v>
      </c>
      <c r="X6" s="234">
        <v>185.30099999999999</v>
      </c>
      <c r="Y6" s="234">
        <v>205.35400000000001</v>
      </c>
      <c r="Z6" s="255">
        <v>140.31</v>
      </c>
      <c r="AA6" s="74"/>
    </row>
    <row r="7" spans="1:27" s="44" customFormat="1" ht="15" customHeight="1" x14ac:dyDescent="0.2">
      <c r="A7" s="178" t="s">
        <v>130</v>
      </c>
      <c r="B7" s="194">
        <v>324.74035129398277</v>
      </c>
      <c r="C7" s="194">
        <v>462.84300000000002</v>
      </c>
      <c r="D7" s="194">
        <v>314.62799999999999</v>
      </c>
      <c r="E7" s="194">
        <v>309.19900000000001</v>
      </c>
      <c r="F7" s="194">
        <v>321.71499999999997</v>
      </c>
      <c r="G7" s="194">
        <v>326.94499999999999</v>
      </c>
      <c r="H7" s="194">
        <v>325.995</v>
      </c>
      <c r="I7" s="194">
        <v>285.30799999999999</v>
      </c>
      <c r="J7" s="194">
        <v>276.48899999999998</v>
      </c>
      <c r="K7" s="194">
        <v>314.63299999999998</v>
      </c>
      <c r="L7" s="194">
        <v>304.51</v>
      </c>
      <c r="M7" s="194">
        <v>288.33199999999999</v>
      </c>
      <c r="N7" s="194">
        <v>289.88200000000001</v>
      </c>
      <c r="O7" s="194">
        <v>284.12099999999998</v>
      </c>
      <c r="P7" s="194">
        <v>251.22</v>
      </c>
      <c r="Q7" s="234">
        <v>231.523</v>
      </c>
      <c r="R7" s="234">
        <v>215.09399999999999</v>
      </c>
      <c r="S7" s="234">
        <v>202.68299999999999</v>
      </c>
      <c r="T7" s="234">
        <v>192.97399999999999</v>
      </c>
      <c r="U7" s="234">
        <v>181.91</v>
      </c>
      <c r="V7" s="234">
        <v>170.72900000000001</v>
      </c>
      <c r="W7" s="234">
        <v>156.15199999999999</v>
      </c>
      <c r="X7" s="234">
        <v>158.702</v>
      </c>
      <c r="Y7" s="234">
        <v>150.25899999999999</v>
      </c>
      <c r="Z7" s="255">
        <v>139.21799999999999</v>
      </c>
      <c r="AA7" s="74"/>
    </row>
    <row r="8" spans="1:27" ht="15" customHeight="1" x14ac:dyDescent="0.2">
      <c r="A8" s="176" t="s">
        <v>27</v>
      </c>
      <c r="B8" s="193">
        <v>34.325364181662387</v>
      </c>
      <c r="C8" s="146">
        <v>-29.184295330947052</v>
      </c>
      <c r="D8" s="146">
        <v>6.9019769271289277</v>
      </c>
      <c r="E8" s="146">
        <v>2.2092271947056874</v>
      </c>
      <c r="F8" s="146">
        <v>5.240699590054021</v>
      </c>
      <c r="G8" s="146">
        <v>1.2547534861426346</v>
      </c>
      <c r="H8" s="146">
        <v>4.3847046927081301</v>
      </c>
      <c r="I8" s="146">
        <v>-8.5653722621032884</v>
      </c>
      <c r="J8" s="146">
        <v>1.0414197839936801</v>
      </c>
      <c r="K8" s="146">
        <v>4.6769999347568758</v>
      </c>
      <c r="L8" s="146">
        <v>0.6364880226280345</v>
      </c>
      <c r="M8" s="146">
        <v>1.2529805660457916</v>
      </c>
      <c r="N8" s="146">
        <v>-2.0978970057089597</v>
      </c>
      <c r="O8" s="146">
        <v>7.1913839654287548</v>
      </c>
      <c r="P8" s="146">
        <v>-9.6194999014679983</v>
      </c>
      <c r="Q8" s="235">
        <v>-1.3846961745042519</v>
      </c>
      <c r="R8" s="235">
        <v>-37.92530564707495</v>
      </c>
      <c r="S8" s="235">
        <v>-6.7995916432346482</v>
      </c>
      <c r="T8" s="235">
        <v>41.856158982460599</v>
      </c>
      <c r="U8" s="235">
        <v>-22.189969359780683</v>
      </c>
      <c r="V8" s="235">
        <v>-10.778421213044798</v>
      </c>
      <c r="W8" s="235">
        <v>-6.0890358548316588</v>
      </c>
      <c r="X8" s="235">
        <v>0.10592511327294218</v>
      </c>
      <c r="Y8" s="235">
        <v>3.3749705671171526</v>
      </c>
      <c r="Z8" s="256">
        <v>-21.395449547682443</v>
      </c>
    </row>
    <row r="9" spans="1:27" ht="15" customHeight="1" x14ac:dyDescent="0.2">
      <c r="A9" s="173"/>
      <c r="B9" s="340" t="s">
        <v>85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1"/>
      <c r="Z9" s="342"/>
    </row>
    <row r="10" spans="1:27" ht="15" customHeight="1" x14ac:dyDescent="0.2">
      <c r="A10" s="176" t="s">
        <v>29</v>
      </c>
      <c r="B10" s="139">
        <v>1897.8102227478607</v>
      </c>
      <c r="C10" s="139">
        <v>1722.9969999999998</v>
      </c>
      <c r="D10" s="139">
        <v>1727.578</v>
      </c>
      <c r="E10" s="139">
        <v>1621.943</v>
      </c>
      <c r="F10" s="139">
        <v>1565.336</v>
      </c>
      <c r="G10" s="139">
        <v>1463.769</v>
      </c>
      <c r="H10" s="139">
        <v>1514.91</v>
      </c>
      <c r="I10" s="139">
        <v>1302.472</v>
      </c>
      <c r="J10" s="139">
        <v>1525.8610000000001</v>
      </c>
      <c r="K10" s="139">
        <v>1458.8510000000001</v>
      </c>
      <c r="L10" s="139">
        <v>1355.1990000000001</v>
      </c>
      <c r="M10" s="139">
        <v>1389.829</v>
      </c>
      <c r="N10" s="139">
        <v>1381.4159999999999</v>
      </c>
      <c r="O10" s="139">
        <v>1459.096</v>
      </c>
      <c r="P10" s="139">
        <v>1369.7429999999999</v>
      </c>
      <c r="Q10" s="233">
        <v>1335.2660000000001</v>
      </c>
      <c r="R10" s="233">
        <v>1225.8869999999999</v>
      </c>
      <c r="S10" s="233">
        <v>1186.1890000000001</v>
      </c>
      <c r="T10" s="233">
        <v>1165.6579999999999</v>
      </c>
      <c r="U10" s="233">
        <v>1077.818</v>
      </c>
      <c r="V10" s="233">
        <v>1095.704</v>
      </c>
      <c r="W10" s="233">
        <v>909.91499999999996</v>
      </c>
      <c r="X10" s="233">
        <v>767.60400000000004</v>
      </c>
      <c r="Y10" s="233">
        <v>883.30399999999997</v>
      </c>
      <c r="Z10" s="231">
        <v>650.88099999999997</v>
      </c>
    </row>
    <row r="11" spans="1:27" s="44" customFormat="1" ht="15" customHeight="1" x14ac:dyDescent="0.2">
      <c r="A11" s="178" t="s">
        <v>129</v>
      </c>
      <c r="B11" s="194">
        <v>884.61010086403246</v>
      </c>
      <c r="C11" s="194">
        <v>521.79100000000005</v>
      </c>
      <c r="D11" s="194">
        <v>914.98800000000006</v>
      </c>
      <c r="E11" s="194">
        <v>900.36199999999997</v>
      </c>
      <c r="F11" s="194">
        <v>891.79399999999998</v>
      </c>
      <c r="G11" s="194">
        <v>863.27499999999998</v>
      </c>
      <c r="H11" s="194">
        <v>887.89499999999998</v>
      </c>
      <c r="I11" s="194">
        <v>762.07100000000003</v>
      </c>
      <c r="J11" s="194">
        <v>870.21299999999997</v>
      </c>
      <c r="K11" s="194">
        <v>857.51099999999997</v>
      </c>
      <c r="L11" s="194">
        <v>781.71100000000001</v>
      </c>
      <c r="M11" s="194">
        <v>852.92499999999995</v>
      </c>
      <c r="N11" s="194">
        <v>823.55700000000002</v>
      </c>
      <c r="O11" s="194">
        <v>867.55600000000004</v>
      </c>
      <c r="P11" s="194">
        <v>833.96299999999997</v>
      </c>
      <c r="Q11" s="234">
        <v>822.875</v>
      </c>
      <c r="R11" s="234">
        <v>738.28599999999994</v>
      </c>
      <c r="S11" s="234">
        <v>726.36199999999997</v>
      </c>
      <c r="T11" s="234">
        <v>729.64599999999996</v>
      </c>
      <c r="U11" s="234">
        <v>666.00800000000004</v>
      </c>
      <c r="V11" s="234">
        <v>735.25800000000004</v>
      </c>
      <c r="W11" s="234">
        <v>557.40800000000002</v>
      </c>
      <c r="X11" s="234">
        <v>431.42899999999997</v>
      </c>
      <c r="Y11" s="234">
        <v>549.58000000000004</v>
      </c>
      <c r="Z11" s="255">
        <v>399.07799999999997</v>
      </c>
      <c r="AA11" s="74"/>
    </row>
    <row r="12" spans="1:27" s="44" customFormat="1" ht="15" customHeight="1" x14ac:dyDescent="0.2">
      <c r="A12" s="178" t="s">
        <v>130</v>
      </c>
      <c r="B12" s="194">
        <v>1013.2001218838283</v>
      </c>
      <c r="C12" s="194">
        <v>1201.2059999999999</v>
      </c>
      <c r="D12" s="194">
        <v>812.59</v>
      </c>
      <c r="E12" s="194">
        <v>721.58100000000002</v>
      </c>
      <c r="F12" s="194">
        <v>673.54200000000003</v>
      </c>
      <c r="G12" s="194">
        <v>600.49400000000003</v>
      </c>
      <c r="H12" s="194">
        <v>627.01499999999999</v>
      </c>
      <c r="I12" s="194">
        <v>540.40099999999995</v>
      </c>
      <c r="J12" s="194">
        <v>655.64800000000002</v>
      </c>
      <c r="K12" s="194">
        <v>601.34</v>
      </c>
      <c r="L12" s="194">
        <v>573.48800000000006</v>
      </c>
      <c r="M12" s="194">
        <v>536.904</v>
      </c>
      <c r="N12" s="194">
        <v>557.85900000000004</v>
      </c>
      <c r="O12" s="194">
        <v>591.54</v>
      </c>
      <c r="P12" s="194">
        <v>535.78</v>
      </c>
      <c r="Q12" s="234">
        <v>512.39099999999996</v>
      </c>
      <c r="R12" s="234">
        <v>487.601</v>
      </c>
      <c r="S12" s="234">
        <v>459.827</v>
      </c>
      <c r="T12" s="234">
        <v>436.012</v>
      </c>
      <c r="U12" s="234">
        <v>411.81</v>
      </c>
      <c r="V12" s="234">
        <v>360.44600000000003</v>
      </c>
      <c r="W12" s="234">
        <v>352.50700000000001</v>
      </c>
      <c r="X12" s="234">
        <v>336.17500000000001</v>
      </c>
      <c r="Y12" s="234">
        <v>333.72399999999999</v>
      </c>
      <c r="Z12" s="255">
        <v>251.803</v>
      </c>
      <c r="AA12" s="74"/>
    </row>
    <row r="13" spans="1:27" ht="15" customHeight="1" x14ac:dyDescent="0.2">
      <c r="A13" s="176" t="s">
        <v>27</v>
      </c>
      <c r="B13" s="193">
        <v>-9.7575392927308329</v>
      </c>
      <c r="C13" s="146">
        <v>-9.2113121034171126</v>
      </c>
      <c r="D13" s="146">
        <v>0.26587393942067994</v>
      </c>
      <c r="E13" s="146">
        <v>-6.1146298459461734</v>
      </c>
      <c r="F13" s="146">
        <v>-3.490073325634746</v>
      </c>
      <c r="G13" s="146">
        <v>-6.4885110928260765</v>
      </c>
      <c r="H13" s="146">
        <v>3.4937889789987464</v>
      </c>
      <c r="I13" s="146">
        <v>-14.023143289040274</v>
      </c>
      <c r="J13" s="146">
        <v>17.151155648643513</v>
      </c>
      <c r="K13" s="146">
        <v>-4.3916188958234015</v>
      </c>
      <c r="L13" s="146">
        <v>-7.1050436267994455</v>
      </c>
      <c r="M13" s="146">
        <v>2.5553442704724372</v>
      </c>
      <c r="N13" s="146">
        <v>-0.60532626675655621</v>
      </c>
      <c r="O13" s="146">
        <v>5.6232155990664667</v>
      </c>
      <c r="P13" s="146">
        <v>-6.1238602531978774</v>
      </c>
      <c r="Q13" s="235">
        <v>-2.5170415180073791</v>
      </c>
      <c r="R13" s="235">
        <v>-8.1915513463235108</v>
      </c>
      <c r="S13" s="235">
        <v>-3.238308261691325</v>
      </c>
      <c r="T13" s="235">
        <v>-1.7308371600141426</v>
      </c>
      <c r="U13" s="235">
        <v>-7.5356579717206884</v>
      </c>
      <c r="V13" s="235">
        <v>1.6594638426895791</v>
      </c>
      <c r="W13" s="235">
        <v>-16.956130487795974</v>
      </c>
      <c r="X13" s="235">
        <v>-15.640032310710328</v>
      </c>
      <c r="Y13" s="235">
        <v>15.072876118415213</v>
      </c>
      <c r="Z13" s="256">
        <v>-26.312911523099636</v>
      </c>
    </row>
    <row r="14" spans="1:27" ht="15" customHeight="1" x14ac:dyDescent="0.2">
      <c r="A14" s="173"/>
      <c r="B14" s="340" t="s">
        <v>86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2"/>
    </row>
    <row r="15" spans="1:27" ht="15" customHeight="1" x14ac:dyDescent="0.2">
      <c r="A15" s="176" t="s">
        <v>29</v>
      </c>
      <c r="B15" s="139">
        <v>874.93789605788447</v>
      </c>
      <c r="C15" s="139">
        <v>1348.818</v>
      </c>
      <c r="D15" s="139">
        <v>848.01199999999994</v>
      </c>
      <c r="E15" s="139">
        <v>800.01199999999994</v>
      </c>
      <c r="F15" s="139">
        <v>828.05399999999997</v>
      </c>
      <c r="G15" s="139">
        <v>833.73400000000004</v>
      </c>
      <c r="H15" s="139">
        <v>862.06700000000001</v>
      </c>
      <c r="I15" s="139">
        <v>783.82799999999997</v>
      </c>
      <c r="J15" s="139">
        <v>793.10699999999997</v>
      </c>
      <c r="K15" s="139">
        <v>908.11599999999999</v>
      </c>
      <c r="L15" s="139">
        <v>846.34500000000003</v>
      </c>
      <c r="M15" s="139">
        <v>786.22299999999996</v>
      </c>
      <c r="N15" s="139">
        <v>759.01</v>
      </c>
      <c r="O15" s="139">
        <v>753.42100000000005</v>
      </c>
      <c r="P15" s="139">
        <v>702.78499999999997</v>
      </c>
      <c r="Q15" s="233">
        <v>686.80399999999997</v>
      </c>
      <c r="R15" s="233">
        <v>621.19200000000001</v>
      </c>
      <c r="S15" s="233">
        <v>557.81299999999999</v>
      </c>
      <c r="T15" s="233">
        <v>534.71900000000005</v>
      </c>
      <c r="U15" s="233">
        <v>562.61400000000003</v>
      </c>
      <c r="V15" s="233">
        <v>547.86199999999997</v>
      </c>
      <c r="W15" s="233">
        <v>502.26900000000001</v>
      </c>
      <c r="X15" s="233">
        <v>425.01</v>
      </c>
      <c r="Y15" s="233">
        <v>428.11500000000001</v>
      </c>
      <c r="Z15" s="231">
        <v>398.78100000000001</v>
      </c>
    </row>
    <row r="16" spans="1:27" s="44" customFormat="1" ht="15" customHeight="1" x14ac:dyDescent="0.2">
      <c r="A16" s="178" t="s">
        <v>129</v>
      </c>
      <c r="B16" s="194">
        <v>421.71236449462106</v>
      </c>
      <c r="C16" s="194">
        <v>965.30799999999999</v>
      </c>
      <c r="D16" s="194">
        <v>442.59699999999998</v>
      </c>
      <c r="E16" s="194">
        <v>434.56</v>
      </c>
      <c r="F16" s="194">
        <v>459.279</v>
      </c>
      <c r="G16" s="194">
        <v>463.815</v>
      </c>
      <c r="H16" s="194">
        <v>488.50200000000001</v>
      </c>
      <c r="I16" s="194">
        <v>441.291</v>
      </c>
      <c r="J16" s="194">
        <v>452.68099999999998</v>
      </c>
      <c r="K16" s="194">
        <v>531.37599999999998</v>
      </c>
      <c r="L16" s="194">
        <v>491.56299999999999</v>
      </c>
      <c r="M16" s="194">
        <v>472.83499999999998</v>
      </c>
      <c r="N16" s="194">
        <v>450.13799999999998</v>
      </c>
      <c r="O16" s="194">
        <v>453.45100000000002</v>
      </c>
      <c r="P16" s="194">
        <v>436.03</v>
      </c>
      <c r="Q16" s="234">
        <v>438.74400000000003</v>
      </c>
      <c r="R16" s="234">
        <v>392.601</v>
      </c>
      <c r="S16" s="234">
        <v>346.67</v>
      </c>
      <c r="T16" s="234">
        <v>337.63400000000001</v>
      </c>
      <c r="U16" s="234">
        <v>362.798</v>
      </c>
      <c r="V16" s="234">
        <v>359.83699999999999</v>
      </c>
      <c r="W16" s="234">
        <v>333.59</v>
      </c>
      <c r="X16" s="234">
        <v>263.01600000000002</v>
      </c>
      <c r="Y16" s="234">
        <v>272.24400000000003</v>
      </c>
      <c r="Z16" s="255">
        <v>239.83699999999999</v>
      </c>
      <c r="AA16" s="74"/>
    </row>
    <row r="17" spans="1:27" s="44" customFormat="1" ht="15" customHeight="1" x14ac:dyDescent="0.2">
      <c r="A17" s="178" t="s">
        <v>130</v>
      </c>
      <c r="B17" s="194">
        <v>453.22553156326342</v>
      </c>
      <c r="C17" s="194">
        <v>383.51</v>
      </c>
      <c r="D17" s="194">
        <v>405.41500000000002</v>
      </c>
      <c r="E17" s="194">
        <v>365.452</v>
      </c>
      <c r="F17" s="194">
        <v>368.77499999999998</v>
      </c>
      <c r="G17" s="194">
        <v>369.91899999999998</v>
      </c>
      <c r="H17" s="194">
        <v>373.565</v>
      </c>
      <c r="I17" s="194">
        <v>342.53699999999998</v>
      </c>
      <c r="J17" s="194">
        <v>340.42599999999999</v>
      </c>
      <c r="K17" s="194">
        <v>376.74</v>
      </c>
      <c r="L17" s="194">
        <v>354.78199999999998</v>
      </c>
      <c r="M17" s="194">
        <v>313.38799999999998</v>
      </c>
      <c r="N17" s="194">
        <v>308.87200000000001</v>
      </c>
      <c r="O17" s="194">
        <v>299.97000000000003</v>
      </c>
      <c r="P17" s="194">
        <v>266.755</v>
      </c>
      <c r="Q17" s="234">
        <v>248.06</v>
      </c>
      <c r="R17" s="234">
        <v>228.59100000000001</v>
      </c>
      <c r="S17" s="234">
        <v>211.143</v>
      </c>
      <c r="T17" s="234">
        <v>197.08500000000001</v>
      </c>
      <c r="U17" s="234">
        <v>199.816</v>
      </c>
      <c r="V17" s="234">
        <v>188.02500000000001</v>
      </c>
      <c r="W17" s="234">
        <v>168.679</v>
      </c>
      <c r="X17" s="234">
        <v>161.994</v>
      </c>
      <c r="Y17" s="234">
        <v>155.87100000000001</v>
      </c>
      <c r="Z17" s="255">
        <v>158.94399999999999</v>
      </c>
      <c r="AA17" s="74"/>
    </row>
    <row r="18" spans="1:27" ht="15" customHeight="1" x14ac:dyDescent="0.2">
      <c r="A18" s="176" t="s">
        <v>27</v>
      </c>
      <c r="B18" s="193">
        <v>0.5410089020771558</v>
      </c>
      <c r="C18" s="146">
        <v>54.161570332846168</v>
      </c>
      <c r="D18" s="146">
        <v>-37.129249461380262</v>
      </c>
      <c r="E18" s="146">
        <v>-5.6602972599444357</v>
      </c>
      <c r="F18" s="146">
        <v>3.505197422038675</v>
      </c>
      <c r="G18" s="146">
        <v>0.68594560258148363</v>
      </c>
      <c r="H18" s="146">
        <v>3.398326084818426</v>
      </c>
      <c r="I18" s="146">
        <v>-9.0757446926979064</v>
      </c>
      <c r="J18" s="146">
        <v>1.1838056308271616</v>
      </c>
      <c r="K18" s="146">
        <v>14.501069843035053</v>
      </c>
      <c r="L18" s="146">
        <v>-6.8021045769483202</v>
      </c>
      <c r="M18" s="146">
        <v>-7.1037224772403817</v>
      </c>
      <c r="N18" s="146">
        <v>-3.4612317370516954</v>
      </c>
      <c r="O18" s="146">
        <v>-0.73635393473076016</v>
      </c>
      <c r="P18" s="146">
        <v>-6.7208108082997491</v>
      </c>
      <c r="Q18" s="235">
        <v>-2.2739529158988914</v>
      </c>
      <c r="R18" s="235">
        <v>-9.5532349840711461</v>
      </c>
      <c r="S18" s="235">
        <v>-10.202803642030167</v>
      </c>
      <c r="T18" s="235">
        <v>-4.140097129324694</v>
      </c>
      <c r="U18" s="235">
        <v>5.2167587087797562</v>
      </c>
      <c r="V18" s="235">
        <v>-2.6220463763788393</v>
      </c>
      <c r="W18" s="235">
        <v>-8.3219861936034931</v>
      </c>
      <c r="X18" s="235">
        <v>-15.381996499883533</v>
      </c>
      <c r="Y18" s="235">
        <v>0.73057104538716278</v>
      </c>
      <c r="Z18" s="256">
        <v>-6.8518972705931773</v>
      </c>
    </row>
    <row r="19" spans="1:27" ht="15" customHeight="1" x14ac:dyDescent="0.2">
      <c r="A19" s="173"/>
      <c r="B19" s="340" t="s">
        <v>87</v>
      </c>
      <c r="C19" s="341"/>
      <c r="D19" s="341"/>
      <c r="E19" s="341"/>
      <c r="F19" s="341"/>
      <c r="G19" s="341"/>
      <c r="H19" s="341"/>
      <c r="I19" s="341"/>
      <c r="J19" s="341"/>
      <c r="K19" s="34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41"/>
      <c r="W19" s="341"/>
      <c r="X19" s="341"/>
      <c r="Y19" s="341"/>
      <c r="Z19" s="342"/>
    </row>
    <row r="20" spans="1:27" ht="15" customHeight="1" x14ac:dyDescent="0.2">
      <c r="A20" s="176" t="s">
        <v>29</v>
      </c>
      <c r="B20" s="139">
        <v>2056.0211127580346</v>
      </c>
      <c r="C20" s="139">
        <v>1256.048</v>
      </c>
      <c r="D20" s="139">
        <v>1889.3029999999999</v>
      </c>
      <c r="E20" s="139">
        <v>1954.848</v>
      </c>
      <c r="F20" s="139">
        <v>1980.443</v>
      </c>
      <c r="G20" s="139">
        <v>2012.723</v>
      </c>
      <c r="H20" s="139">
        <v>2115.1439999999998</v>
      </c>
      <c r="I20" s="139">
        <v>1972.3710000000001</v>
      </c>
      <c r="J20" s="139">
        <v>2043.67</v>
      </c>
      <c r="K20" s="139">
        <v>2150.5430000000001</v>
      </c>
      <c r="L20" s="139">
        <v>2175.15</v>
      </c>
      <c r="M20" s="139">
        <v>2195.5</v>
      </c>
      <c r="N20" s="139">
        <v>2164.2779999999998</v>
      </c>
      <c r="O20" s="139">
        <v>2167.4520000000002</v>
      </c>
      <c r="P20" s="139">
        <v>2114.489</v>
      </c>
      <c r="Q20" s="233">
        <v>2077.0639999999999</v>
      </c>
      <c r="R20" s="233">
        <v>1911.1210000000001</v>
      </c>
      <c r="S20" s="233">
        <v>1702.8820000000001</v>
      </c>
      <c r="T20" s="233">
        <v>1657.08</v>
      </c>
      <c r="U20" s="233">
        <v>1573.4010000000001</v>
      </c>
      <c r="V20" s="233">
        <v>1521.857</v>
      </c>
      <c r="W20" s="233">
        <v>1434.6479999999999</v>
      </c>
      <c r="X20" s="233">
        <v>1239.068</v>
      </c>
      <c r="Y20" s="233">
        <v>1187.2049999999999</v>
      </c>
      <c r="Z20" s="231">
        <v>1119.0550000000001</v>
      </c>
    </row>
    <row r="21" spans="1:27" s="44" customFormat="1" ht="15" customHeight="1" x14ac:dyDescent="0.2">
      <c r="A21" s="178" t="s">
        <v>129</v>
      </c>
      <c r="B21" s="194">
        <v>921.47634369173727</v>
      </c>
      <c r="C21" s="194">
        <v>890.81500000000005</v>
      </c>
      <c r="D21" s="194">
        <v>945.44100000000003</v>
      </c>
      <c r="E21" s="194">
        <v>1003.25</v>
      </c>
      <c r="F21" s="194">
        <v>1033.683</v>
      </c>
      <c r="G21" s="194">
        <v>1054.1189999999999</v>
      </c>
      <c r="H21" s="194">
        <v>1136.971</v>
      </c>
      <c r="I21" s="194">
        <v>1051.5930000000001</v>
      </c>
      <c r="J21" s="194">
        <v>1108.511</v>
      </c>
      <c r="K21" s="194">
        <v>1184.912</v>
      </c>
      <c r="L21" s="194">
        <v>1209.2629999999999</v>
      </c>
      <c r="M21" s="194">
        <v>1259.24</v>
      </c>
      <c r="N21" s="194">
        <v>1236.5889999999999</v>
      </c>
      <c r="O21" s="194">
        <v>1260.5329999999999</v>
      </c>
      <c r="P21" s="194">
        <v>1267.922</v>
      </c>
      <c r="Q21" s="234">
        <v>1290.492</v>
      </c>
      <c r="R21" s="234">
        <v>1187.682</v>
      </c>
      <c r="S21" s="234">
        <v>1036.6780000000001</v>
      </c>
      <c r="T21" s="234">
        <v>1037.7059999999999</v>
      </c>
      <c r="U21" s="234">
        <v>1007.189</v>
      </c>
      <c r="V21" s="234">
        <v>993.08900000000006</v>
      </c>
      <c r="W21" s="234">
        <v>958.50599999999997</v>
      </c>
      <c r="X21" s="234">
        <v>801.06299999999999</v>
      </c>
      <c r="Y21" s="234">
        <v>775.92100000000005</v>
      </c>
      <c r="Z21" s="255">
        <v>714.399</v>
      </c>
      <c r="AA21" s="74"/>
    </row>
    <row r="22" spans="1:27" s="44" customFormat="1" ht="15" customHeight="1" x14ac:dyDescent="0.2">
      <c r="A22" s="178" t="s">
        <v>130</v>
      </c>
      <c r="B22" s="194">
        <v>1134.5447690662975</v>
      </c>
      <c r="C22" s="194">
        <v>365.233</v>
      </c>
      <c r="D22" s="194">
        <v>943.86199999999997</v>
      </c>
      <c r="E22" s="194">
        <v>951.59799999999996</v>
      </c>
      <c r="F22" s="194">
        <v>946.76</v>
      </c>
      <c r="G22" s="194">
        <v>958.60400000000004</v>
      </c>
      <c r="H22" s="194">
        <v>978.173</v>
      </c>
      <c r="I22" s="194">
        <v>920.77800000000002</v>
      </c>
      <c r="J22" s="194">
        <v>935.15899999999999</v>
      </c>
      <c r="K22" s="194">
        <v>965.63099999999997</v>
      </c>
      <c r="L22" s="194">
        <v>965.88699999999994</v>
      </c>
      <c r="M22" s="194">
        <v>936.26</v>
      </c>
      <c r="N22" s="194">
        <v>927.68899999999996</v>
      </c>
      <c r="O22" s="194">
        <v>906.91899999999998</v>
      </c>
      <c r="P22" s="194">
        <v>846.56700000000001</v>
      </c>
      <c r="Q22" s="234">
        <v>786.572</v>
      </c>
      <c r="R22" s="234">
        <v>723.43899999999996</v>
      </c>
      <c r="S22" s="234">
        <v>666.20399999999995</v>
      </c>
      <c r="T22" s="234">
        <v>619.37400000000002</v>
      </c>
      <c r="U22" s="234">
        <v>566.21199999999999</v>
      </c>
      <c r="V22" s="234">
        <v>528.76800000000003</v>
      </c>
      <c r="W22" s="234">
        <v>476.142</v>
      </c>
      <c r="X22" s="234">
        <v>438.005</v>
      </c>
      <c r="Y22" s="234">
        <v>411.28399999999999</v>
      </c>
      <c r="Z22" s="255">
        <v>404.65600000000001</v>
      </c>
      <c r="AA22" s="74"/>
    </row>
    <row r="23" spans="1:27" ht="15" customHeight="1" x14ac:dyDescent="0.2">
      <c r="A23" s="176" t="s">
        <v>27</v>
      </c>
      <c r="B23" s="193">
        <v>9.0389482333607098</v>
      </c>
      <c r="C23" s="146">
        <v>-38.908798542682113</v>
      </c>
      <c r="D23" s="146">
        <v>50.416464975860784</v>
      </c>
      <c r="E23" s="146">
        <v>3.4692688255933524</v>
      </c>
      <c r="F23" s="146">
        <v>1.3093089590597407</v>
      </c>
      <c r="G23" s="146">
        <v>1.6299383521767519</v>
      </c>
      <c r="H23" s="146">
        <v>5.0886783725331286</v>
      </c>
      <c r="I23" s="146">
        <v>-6.7500368769218388</v>
      </c>
      <c r="J23" s="146">
        <v>3.614887868458827</v>
      </c>
      <c r="K23" s="146">
        <v>5.2294646395944611</v>
      </c>
      <c r="L23" s="146">
        <v>1.1442226451644943</v>
      </c>
      <c r="M23" s="146">
        <v>0.93556766200031394</v>
      </c>
      <c r="N23" s="146">
        <v>-1.4220906399453503</v>
      </c>
      <c r="O23" s="146">
        <v>0.14665398807363061</v>
      </c>
      <c r="P23" s="146">
        <v>-2.4435604571635405</v>
      </c>
      <c r="Q23" s="235">
        <v>-1.769931174860695</v>
      </c>
      <c r="R23" s="235">
        <v>-7.9893060589370286</v>
      </c>
      <c r="S23" s="235">
        <v>-10.896170362839408</v>
      </c>
      <c r="T23" s="235">
        <v>-2.6896755030589414</v>
      </c>
      <c r="U23" s="235">
        <v>-5.0497863712071762</v>
      </c>
      <c r="V23" s="235">
        <v>-3.27596080083844</v>
      </c>
      <c r="W23" s="235">
        <v>-5.7304332798679525</v>
      </c>
      <c r="X23" s="235">
        <v>-13.632612320234649</v>
      </c>
      <c r="Y23" s="235">
        <v>-4.1856459855310613</v>
      </c>
      <c r="Z23" s="256">
        <v>-5.7403733980230793</v>
      </c>
    </row>
    <row r="24" spans="1:27" ht="15" customHeight="1" x14ac:dyDescent="0.2">
      <c r="A24" s="173"/>
      <c r="B24" s="340" t="s">
        <v>88</v>
      </c>
      <c r="C24" s="341"/>
      <c r="D24" s="341"/>
      <c r="E24" s="341"/>
      <c r="F24" s="341"/>
      <c r="G24" s="341"/>
      <c r="H24" s="341"/>
      <c r="I24" s="341"/>
      <c r="J24" s="341"/>
      <c r="K24" s="341"/>
      <c r="L24" s="341"/>
      <c r="M24" s="341"/>
      <c r="N24" s="341"/>
      <c r="O24" s="341"/>
      <c r="P24" s="341"/>
      <c r="Q24" s="341"/>
      <c r="R24" s="341"/>
      <c r="S24" s="341"/>
      <c r="T24" s="341"/>
      <c r="U24" s="341"/>
      <c r="V24" s="341"/>
      <c r="W24" s="341"/>
      <c r="X24" s="341"/>
      <c r="Y24" s="341"/>
      <c r="Z24" s="342"/>
    </row>
    <row r="25" spans="1:27" ht="15" customHeight="1" x14ac:dyDescent="0.2">
      <c r="A25" s="176" t="s">
        <v>29</v>
      </c>
      <c r="B25" s="139">
        <v>30.912011238102124</v>
      </c>
      <c r="C25" s="139">
        <v>32.086999999999996</v>
      </c>
      <c r="D25" s="139">
        <v>37.576999999999998</v>
      </c>
      <c r="E25" s="139">
        <v>42.869</v>
      </c>
      <c r="F25" s="139">
        <v>46.6</v>
      </c>
      <c r="G25" s="139">
        <v>52.768000000000001</v>
      </c>
      <c r="H25" s="139">
        <v>47.834000000000003</v>
      </c>
      <c r="I25" s="139">
        <v>79.225999999999999</v>
      </c>
      <c r="J25" s="139">
        <v>44.308999999999997</v>
      </c>
      <c r="K25" s="139">
        <v>69.566000000000003</v>
      </c>
      <c r="L25" s="139">
        <v>51.814</v>
      </c>
      <c r="M25" s="139">
        <v>41.323</v>
      </c>
      <c r="N25" s="139">
        <v>39.898000000000003</v>
      </c>
      <c r="O25" s="139">
        <v>40.71</v>
      </c>
      <c r="P25" s="139">
        <v>35.518999999999998</v>
      </c>
      <c r="Q25" s="233">
        <v>34.110999999999997</v>
      </c>
      <c r="R25" s="233">
        <v>31.596</v>
      </c>
      <c r="S25" s="233">
        <v>29.831</v>
      </c>
      <c r="T25" s="233">
        <v>23.27</v>
      </c>
      <c r="U25" s="233">
        <v>19.873999999999999</v>
      </c>
      <c r="V25" s="233">
        <v>18.998000000000001</v>
      </c>
      <c r="W25" s="233">
        <v>17.556999999999999</v>
      </c>
      <c r="X25" s="233">
        <v>14.842000000000001</v>
      </c>
      <c r="Y25" s="233">
        <v>14.205</v>
      </c>
      <c r="Z25" s="231">
        <v>12.707000000000001</v>
      </c>
    </row>
    <row r="26" spans="1:27" s="44" customFormat="1" ht="15" customHeight="1" x14ac:dyDescent="0.2">
      <c r="A26" s="178" t="s">
        <v>129</v>
      </c>
      <c r="B26" s="194">
        <v>15.501453826170938</v>
      </c>
      <c r="C26" s="194">
        <v>21.745999999999999</v>
      </c>
      <c r="D26" s="194">
        <v>19.247</v>
      </c>
      <c r="E26" s="194">
        <v>22.564</v>
      </c>
      <c r="F26" s="194">
        <v>25.521999999999998</v>
      </c>
      <c r="G26" s="194">
        <v>30.4</v>
      </c>
      <c r="H26" s="194">
        <v>27.588999999999999</v>
      </c>
      <c r="I26" s="194">
        <v>53.624000000000002</v>
      </c>
      <c r="J26" s="194">
        <v>26.951000000000001</v>
      </c>
      <c r="K26" s="194">
        <v>41.731000000000002</v>
      </c>
      <c r="L26" s="194">
        <v>30.437999999999999</v>
      </c>
      <c r="M26" s="194">
        <v>25.314</v>
      </c>
      <c r="N26" s="194">
        <v>23.765000000000001</v>
      </c>
      <c r="O26" s="194">
        <v>24.51</v>
      </c>
      <c r="P26" s="194">
        <v>23.167000000000002</v>
      </c>
      <c r="Q26" s="234">
        <v>22.841000000000001</v>
      </c>
      <c r="R26" s="234">
        <v>21.478999999999999</v>
      </c>
      <c r="S26" s="234">
        <v>20.882000000000001</v>
      </c>
      <c r="T26" s="234">
        <v>16.805</v>
      </c>
      <c r="U26" s="234">
        <v>14.62</v>
      </c>
      <c r="V26" s="234">
        <v>14.398</v>
      </c>
      <c r="W26" s="234">
        <v>13.552</v>
      </c>
      <c r="X26" s="234">
        <v>11.526999999999999</v>
      </c>
      <c r="Y26" s="234">
        <v>11.176</v>
      </c>
      <c r="Z26" s="255">
        <v>10.125</v>
      </c>
      <c r="AA26" s="74"/>
    </row>
    <row r="27" spans="1:27" s="44" customFormat="1" ht="15" customHeight="1" x14ac:dyDescent="0.2">
      <c r="A27" s="178" t="s">
        <v>130</v>
      </c>
      <c r="B27" s="194">
        <v>15.410557411931187</v>
      </c>
      <c r="C27" s="194">
        <v>10.340999999999999</v>
      </c>
      <c r="D27" s="194">
        <v>18.329999999999998</v>
      </c>
      <c r="E27" s="194">
        <v>20.305</v>
      </c>
      <c r="F27" s="194">
        <v>21.077999999999999</v>
      </c>
      <c r="G27" s="194">
        <v>22.367999999999999</v>
      </c>
      <c r="H27" s="194">
        <v>20.245000000000001</v>
      </c>
      <c r="I27" s="194">
        <v>25.602</v>
      </c>
      <c r="J27" s="194">
        <v>17.358000000000001</v>
      </c>
      <c r="K27" s="194">
        <v>27.835000000000001</v>
      </c>
      <c r="L27" s="194">
        <v>21.376000000000001</v>
      </c>
      <c r="M27" s="194">
        <v>16.009</v>
      </c>
      <c r="N27" s="194">
        <v>16.132999999999999</v>
      </c>
      <c r="O27" s="194">
        <v>16.2</v>
      </c>
      <c r="P27" s="194">
        <v>12.352</v>
      </c>
      <c r="Q27" s="234">
        <v>11.27</v>
      </c>
      <c r="R27" s="234">
        <v>10.117000000000001</v>
      </c>
      <c r="S27" s="234">
        <v>8.9489999999999998</v>
      </c>
      <c r="T27" s="234">
        <v>6.4649999999999999</v>
      </c>
      <c r="U27" s="234">
        <v>5.2539999999999996</v>
      </c>
      <c r="V27" s="234">
        <v>4.5999999999999996</v>
      </c>
      <c r="W27" s="234">
        <v>4.0049999999999999</v>
      </c>
      <c r="X27" s="234">
        <v>3.3149999999999999</v>
      </c>
      <c r="Y27" s="234">
        <v>3.0289999999999999</v>
      </c>
      <c r="Z27" s="255">
        <v>2.5819999999999999</v>
      </c>
      <c r="AA27" s="74"/>
    </row>
    <row r="28" spans="1:27" ht="15" customHeight="1" x14ac:dyDescent="0.2">
      <c r="A28" s="176" t="s">
        <v>27</v>
      </c>
      <c r="B28" s="193">
        <v>-11.979411764705883</v>
      </c>
      <c r="C28" s="146">
        <v>3.8010750994085463</v>
      </c>
      <c r="D28" s="146">
        <v>17.109732913641039</v>
      </c>
      <c r="E28" s="146">
        <v>14.083082736780472</v>
      </c>
      <c r="F28" s="146">
        <v>8.703258765075006</v>
      </c>
      <c r="G28" s="146">
        <v>13.23605150214593</v>
      </c>
      <c r="H28" s="146">
        <v>-9.350363856882959</v>
      </c>
      <c r="I28" s="146">
        <v>65.626959902997854</v>
      </c>
      <c r="J28" s="146">
        <v>-44.072652916971698</v>
      </c>
      <c r="K28" s="146">
        <v>57.001963483716644</v>
      </c>
      <c r="L28" s="146">
        <v>-25.518212920104656</v>
      </c>
      <c r="M28" s="146">
        <v>-20.247423476280545</v>
      </c>
      <c r="N28" s="146">
        <v>-3.4484427558502451</v>
      </c>
      <c r="O28" s="146">
        <v>2.035189733821241</v>
      </c>
      <c r="P28" s="146">
        <v>-12.751166789486623</v>
      </c>
      <c r="Q28" s="235">
        <v>-3.9640755651904613</v>
      </c>
      <c r="R28" s="235">
        <v>-7.372988185629259</v>
      </c>
      <c r="S28" s="235">
        <v>-5.5861501455880536</v>
      </c>
      <c r="T28" s="235">
        <v>-21.993898964164792</v>
      </c>
      <c r="U28" s="235">
        <v>-14.593897722389348</v>
      </c>
      <c r="V28" s="235">
        <v>-4.4077689443493888</v>
      </c>
      <c r="W28" s="235">
        <v>-7.5850089483103567</v>
      </c>
      <c r="X28" s="235">
        <v>-15.463917525773185</v>
      </c>
      <c r="Y28" s="235">
        <v>-4.2918744104568196</v>
      </c>
      <c r="Z28" s="256">
        <v>-10.545582541358666</v>
      </c>
    </row>
    <row r="29" spans="1:27" s="24" customFormat="1" ht="15" customHeight="1" x14ac:dyDescent="0.2">
      <c r="A29" s="186" t="s">
        <v>89</v>
      </c>
      <c r="B29" s="188">
        <v>5669.2671993058821</v>
      </c>
      <c r="C29" s="188">
        <v>4933.2640000000001</v>
      </c>
      <c r="D29" s="188">
        <v>5115.3540000000003</v>
      </c>
      <c r="E29" s="188">
        <v>5046.0959999999995</v>
      </c>
      <c r="F29" s="188">
        <v>5079.6859999999997</v>
      </c>
      <c r="G29" s="188">
        <v>5030.5190000000002</v>
      </c>
      <c r="H29" s="188">
        <v>5236.7489999999998</v>
      </c>
      <c r="I29" s="188">
        <v>4775.0079999999998</v>
      </c>
      <c r="J29" s="188">
        <v>5050.6929999999993</v>
      </c>
      <c r="K29" s="188">
        <v>5260.93</v>
      </c>
      <c r="L29" s="188">
        <v>5106.6509999999998</v>
      </c>
      <c r="M29" s="188">
        <v>5099.5150000000003</v>
      </c>
      <c r="N29" s="188">
        <v>5016.8370000000004</v>
      </c>
      <c r="O29" s="188">
        <v>5141.2570000000005</v>
      </c>
      <c r="P29" s="188">
        <v>4873.7980000000007</v>
      </c>
      <c r="Q29" s="188">
        <v>4775.4890000000005</v>
      </c>
      <c r="R29" s="188">
        <v>4188.4669999999996</v>
      </c>
      <c r="S29" s="188">
        <v>3848.2780000000002</v>
      </c>
      <c r="T29" s="188">
        <v>3907.8119999999999</v>
      </c>
      <c r="U29" s="188">
        <v>3643.8319999999994</v>
      </c>
      <c r="V29" s="188">
        <v>3550.3409999999999</v>
      </c>
      <c r="W29" s="188">
        <v>3208.0279999999998</v>
      </c>
      <c r="X29" s="188">
        <v>2790.527</v>
      </c>
      <c r="Y29" s="188">
        <v>2868.442</v>
      </c>
      <c r="Z29" s="191">
        <v>2460.9519999999998</v>
      </c>
      <c r="AA29" s="74"/>
    </row>
    <row r="30" spans="1:27" s="44" customFormat="1" ht="15" customHeight="1" x14ac:dyDescent="0.2">
      <c r="A30" s="187" t="s">
        <v>129</v>
      </c>
      <c r="B30" s="198">
        <v>2728.145868086579</v>
      </c>
      <c r="C30" s="198">
        <v>2510.1310000000003</v>
      </c>
      <c r="D30" s="198">
        <v>2620.529</v>
      </c>
      <c r="E30" s="198">
        <v>2677.9609999999998</v>
      </c>
      <c r="F30" s="198">
        <v>2747.8159999999998</v>
      </c>
      <c r="G30" s="198">
        <v>2752.1889999999999</v>
      </c>
      <c r="H30" s="198">
        <v>2911.7559999999999</v>
      </c>
      <c r="I30" s="198">
        <v>2660.3820000000001</v>
      </c>
      <c r="J30" s="198">
        <v>2825.6129999999998</v>
      </c>
      <c r="K30" s="198">
        <v>2974.7509999999997</v>
      </c>
      <c r="L30" s="198">
        <v>2886.6080000000002</v>
      </c>
      <c r="M30" s="198">
        <v>3008.6219999999998</v>
      </c>
      <c r="N30" s="198">
        <v>2916.4019999999996</v>
      </c>
      <c r="O30" s="198">
        <v>3042.5070000000001</v>
      </c>
      <c r="P30" s="198">
        <v>2961.1239999999998</v>
      </c>
      <c r="Q30" s="198">
        <v>2985.6730000000002</v>
      </c>
      <c r="R30" s="198">
        <v>2523.6249999999995</v>
      </c>
      <c r="S30" s="198">
        <v>2299.4720000000002</v>
      </c>
      <c r="T30" s="198">
        <v>2455.9019999999996</v>
      </c>
      <c r="U30" s="198">
        <v>2278.83</v>
      </c>
      <c r="V30" s="198">
        <v>2297.7730000000001</v>
      </c>
      <c r="W30" s="198">
        <v>2050.5430000000001</v>
      </c>
      <c r="X30" s="198">
        <v>1692.3360000000002</v>
      </c>
      <c r="Y30" s="198">
        <v>1814.2750000000001</v>
      </c>
      <c r="Z30" s="199">
        <v>1503.7489999999998</v>
      </c>
      <c r="AA30" s="74"/>
    </row>
    <row r="31" spans="1:27" s="44" customFormat="1" ht="15" customHeight="1" x14ac:dyDescent="0.2">
      <c r="A31" s="187" t="s">
        <v>130</v>
      </c>
      <c r="B31" s="198">
        <v>2941.1213312193031</v>
      </c>
      <c r="C31" s="198">
        <v>2423.1329999999998</v>
      </c>
      <c r="D31" s="198">
        <v>2494.8250000000003</v>
      </c>
      <c r="E31" s="198">
        <v>2368.1350000000002</v>
      </c>
      <c r="F31" s="198">
        <v>2331.87</v>
      </c>
      <c r="G31" s="198">
        <v>2278.3300000000004</v>
      </c>
      <c r="H31" s="198">
        <v>2324.9929999999999</v>
      </c>
      <c r="I31" s="198">
        <v>2114.6259999999997</v>
      </c>
      <c r="J31" s="198">
        <v>2225.08</v>
      </c>
      <c r="K31" s="198">
        <v>2286.1790000000001</v>
      </c>
      <c r="L31" s="198">
        <v>2220.0430000000001</v>
      </c>
      <c r="M31" s="198">
        <v>2090.893</v>
      </c>
      <c r="N31" s="198">
        <v>2100.4349999999999</v>
      </c>
      <c r="O31" s="198">
        <v>2098.7499999999995</v>
      </c>
      <c r="P31" s="198">
        <v>1912.6740000000002</v>
      </c>
      <c r="Q31" s="198">
        <v>1789.8159999999998</v>
      </c>
      <c r="R31" s="198">
        <v>1664.8419999999999</v>
      </c>
      <c r="S31" s="198">
        <v>1548.806</v>
      </c>
      <c r="T31" s="198">
        <v>1451.91</v>
      </c>
      <c r="U31" s="198">
        <v>1365.002</v>
      </c>
      <c r="V31" s="198">
        <v>1252.568</v>
      </c>
      <c r="W31" s="198">
        <v>1157.4850000000001</v>
      </c>
      <c r="X31" s="198">
        <v>1098.191</v>
      </c>
      <c r="Y31" s="198">
        <v>1054.1669999999999</v>
      </c>
      <c r="Z31" s="199">
        <v>957.20299999999986</v>
      </c>
      <c r="AA31" s="74"/>
    </row>
    <row r="32" spans="1:27" s="33" customFormat="1" ht="15" customHeight="1" x14ac:dyDescent="0.2">
      <c r="A32" s="195" t="s">
        <v>27</v>
      </c>
      <c r="B32" s="190">
        <v>3.1403927464060954</v>
      </c>
      <c r="C32" s="190">
        <v>-12.982333931905599</v>
      </c>
      <c r="D32" s="190">
        <v>3.6910653879459909</v>
      </c>
      <c r="E32" s="190">
        <v>-1.3539238926572938</v>
      </c>
      <c r="F32" s="190">
        <v>0.66566311857720883</v>
      </c>
      <c r="G32" s="190">
        <v>-0.96791415847355955</v>
      </c>
      <c r="H32" s="190">
        <v>4.0995770018958266</v>
      </c>
      <c r="I32" s="190">
        <v>-8.8173215863506123</v>
      </c>
      <c r="J32" s="190">
        <v>5.7734981805265928</v>
      </c>
      <c r="K32" s="190">
        <v>4.1625376953222215</v>
      </c>
      <c r="L32" s="190">
        <v>-2.9325423451747157</v>
      </c>
      <c r="M32" s="190">
        <v>-0.13973933209846523</v>
      </c>
      <c r="N32" s="190">
        <v>-1.6212914365385744</v>
      </c>
      <c r="O32" s="190">
        <v>2.4800486840612868</v>
      </c>
      <c r="P32" s="190">
        <v>-5.2022102765918898</v>
      </c>
      <c r="Q32" s="190">
        <v>-2.017092214326488</v>
      </c>
      <c r="R32" s="190">
        <v>-12.2923956059788</v>
      </c>
      <c r="S32" s="190">
        <v>-8.1220408326005522</v>
      </c>
      <c r="T32" s="190">
        <v>1.5470296064889144</v>
      </c>
      <c r="U32" s="190">
        <v>-6.7551867899479419</v>
      </c>
      <c r="V32" s="190">
        <v>-2.5657329975695808</v>
      </c>
      <c r="W32" s="190">
        <v>-9.6416935725328941</v>
      </c>
      <c r="X32" s="190">
        <v>-13.014256733420027</v>
      </c>
      <c r="Y32" s="190">
        <v>2.7921249283737515</v>
      </c>
      <c r="Z32" s="192">
        <v>-14.205969651817963</v>
      </c>
      <c r="AA32" s="74"/>
    </row>
  </sheetData>
  <mergeCells count="5">
    <mergeCell ref="B4:Z4"/>
    <mergeCell ref="B9:Z9"/>
    <mergeCell ref="B14:Z14"/>
    <mergeCell ref="B19:Z19"/>
    <mergeCell ref="B24:Z24"/>
  </mergeCells>
  <phoneticPr fontId="21" type="noConversion"/>
  <pageMargins left="0.2" right="0.19" top="0.74803149606299213" bottom="0.74803149606299213" header="0.31496062992125984" footer="0.31496062992125984"/>
  <pageSetup paperSize="9" orientation="landscape" r:id="rId1"/>
  <ignoredErrors>
    <ignoredError sqref="B3:Z3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oglio15"/>
  <dimension ref="A1:BX25"/>
  <sheetViews>
    <sheetView zoomScaleNormal="100" workbookViewId="0"/>
  </sheetViews>
  <sheetFormatPr defaultColWidth="9.140625" defaultRowHeight="12.75" x14ac:dyDescent="0.2"/>
  <cols>
    <col min="1" max="1" width="22.42578125" style="3" customWidth="1"/>
    <col min="2" max="39" width="10.7109375" style="3" customWidth="1"/>
    <col min="40" max="40" width="8.85546875" style="286" customWidth="1"/>
    <col min="41" max="45" width="10.7109375" style="287" customWidth="1"/>
    <col min="46" max="46" width="11.5703125" style="3" bestFit="1" customWidth="1"/>
    <col min="47" max="73" width="10.7109375" style="3" customWidth="1"/>
    <col min="74" max="74" width="9.140625" style="3"/>
    <col min="75" max="76" width="11" style="3" bestFit="1" customWidth="1"/>
    <col min="77" max="16384" width="9.140625" style="3"/>
  </cols>
  <sheetData>
    <row r="1" spans="1:76" ht="30" customHeight="1" x14ac:dyDescent="0.2">
      <c r="A1" s="269" t="s">
        <v>143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69"/>
      <c r="BA1" s="269"/>
      <c r="BB1" s="269"/>
      <c r="BC1" s="269"/>
      <c r="BD1" s="269"/>
      <c r="BE1" s="269"/>
      <c r="BF1" s="269"/>
      <c r="BG1" s="269"/>
      <c r="BH1" s="269"/>
      <c r="BI1" s="269"/>
      <c r="BJ1" s="269"/>
      <c r="BK1" s="269"/>
      <c r="BL1" s="269"/>
      <c r="BM1" s="269"/>
      <c r="BN1" s="269"/>
      <c r="BO1" s="269"/>
      <c r="BP1" s="269"/>
      <c r="BQ1" s="269"/>
      <c r="BR1" s="269"/>
      <c r="BS1" s="59"/>
    </row>
    <row r="2" spans="1:76" ht="15" customHeight="1" x14ac:dyDescent="0.2">
      <c r="A2" s="4"/>
      <c r="B2" s="4"/>
      <c r="C2" s="4"/>
      <c r="D2" s="4"/>
      <c r="AH2" s="4"/>
    </row>
    <row r="3" spans="1:76" ht="15" customHeight="1" x14ac:dyDescent="0.2">
      <c r="A3" s="268" t="s">
        <v>33</v>
      </c>
      <c r="B3" s="309" t="s">
        <v>83</v>
      </c>
      <c r="C3" s="310"/>
      <c r="D3" s="312"/>
      <c r="E3" s="309" t="s">
        <v>32</v>
      </c>
      <c r="F3" s="310"/>
      <c r="G3" s="312"/>
      <c r="H3" s="309" t="s">
        <v>2</v>
      </c>
      <c r="I3" s="310"/>
      <c r="J3" s="312"/>
      <c r="K3" s="309" t="s">
        <v>3</v>
      </c>
      <c r="L3" s="310"/>
      <c r="M3" s="312"/>
      <c r="N3" s="309" t="s">
        <v>4</v>
      </c>
      <c r="O3" s="310"/>
      <c r="P3" s="312"/>
      <c r="Q3" s="309" t="s">
        <v>5</v>
      </c>
      <c r="R3" s="310"/>
      <c r="S3" s="312"/>
      <c r="T3" s="309" t="s">
        <v>6</v>
      </c>
      <c r="U3" s="310"/>
      <c r="V3" s="312"/>
      <c r="W3" s="309" t="s">
        <v>7</v>
      </c>
      <c r="X3" s="310"/>
      <c r="Y3" s="312"/>
      <c r="Z3" s="309" t="s">
        <v>8</v>
      </c>
      <c r="AA3" s="310"/>
      <c r="AB3" s="312"/>
      <c r="AC3" s="309" t="s">
        <v>9</v>
      </c>
      <c r="AD3" s="310"/>
      <c r="AE3" s="312"/>
      <c r="AF3" s="309" t="s">
        <v>10</v>
      </c>
      <c r="AG3" s="310"/>
      <c r="AH3" s="312"/>
      <c r="AI3" s="309" t="s">
        <v>11</v>
      </c>
      <c r="AJ3" s="310"/>
      <c r="AK3" s="312"/>
      <c r="AL3" s="309" t="s">
        <v>12</v>
      </c>
      <c r="AM3" s="310"/>
      <c r="AN3" s="312"/>
      <c r="AO3" s="322" t="s">
        <v>13</v>
      </c>
      <c r="AP3" s="323"/>
      <c r="AQ3" s="324"/>
      <c r="AR3" s="309" t="s">
        <v>14</v>
      </c>
      <c r="AS3" s="310"/>
      <c r="AT3" s="312"/>
      <c r="AU3" s="309" t="s">
        <v>15</v>
      </c>
      <c r="AV3" s="310"/>
      <c r="AW3" s="312"/>
      <c r="AX3" s="309" t="s">
        <v>16</v>
      </c>
      <c r="AY3" s="310"/>
      <c r="AZ3" s="312"/>
      <c r="BA3" s="309" t="s">
        <v>17</v>
      </c>
      <c r="BB3" s="310"/>
      <c r="BC3" s="312"/>
      <c r="BD3" s="309" t="s">
        <v>18</v>
      </c>
      <c r="BE3" s="310"/>
      <c r="BF3" s="312"/>
      <c r="BG3" s="309" t="s">
        <v>19</v>
      </c>
      <c r="BH3" s="310"/>
      <c r="BI3" s="312"/>
      <c r="BJ3" s="309" t="s">
        <v>20</v>
      </c>
      <c r="BK3" s="310"/>
      <c r="BL3" s="312"/>
      <c r="BM3" s="309" t="s">
        <v>21</v>
      </c>
      <c r="BN3" s="310"/>
      <c r="BO3" s="312"/>
      <c r="BP3" s="309" t="s">
        <v>22</v>
      </c>
      <c r="BQ3" s="310"/>
      <c r="BR3" s="312"/>
      <c r="BS3" s="309" t="s">
        <v>23</v>
      </c>
      <c r="BT3" s="310"/>
      <c r="BU3" s="312"/>
      <c r="BV3" s="309" t="s">
        <v>24</v>
      </c>
      <c r="BW3" s="310"/>
      <c r="BX3" s="311"/>
    </row>
    <row r="4" spans="1:76" ht="33.75" x14ac:dyDescent="0.2">
      <c r="A4" s="298"/>
      <c r="B4" s="241" t="s">
        <v>34</v>
      </c>
      <c r="C4" s="245" t="s">
        <v>35</v>
      </c>
      <c r="D4" s="246" t="s">
        <v>36</v>
      </c>
      <c r="E4" s="241" t="s">
        <v>34</v>
      </c>
      <c r="F4" s="245" t="s">
        <v>35</v>
      </c>
      <c r="G4" s="246" t="s">
        <v>36</v>
      </c>
      <c r="H4" s="241" t="s">
        <v>34</v>
      </c>
      <c r="I4" s="245" t="s">
        <v>35</v>
      </c>
      <c r="J4" s="246" t="s">
        <v>36</v>
      </c>
      <c r="K4" s="241" t="s">
        <v>34</v>
      </c>
      <c r="L4" s="245" t="s">
        <v>35</v>
      </c>
      <c r="M4" s="246" t="s">
        <v>36</v>
      </c>
      <c r="N4" s="241" t="s">
        <v>34</v>
      </c>
      <c r="O4" s="245" t="s">
        <v>35</v>
      </c>
      <c r="P4" s="246" t="s">
        <v>36</v>
      </c>
      <c r="Q4" s="241" t="s">
        <v>34</v>
      </c>
      <c r="R4" s="245" t="s">
        <v>35</v>
      </c>
      <c r="S4" s="246" t="s">
        <v>36</v>
      </c>
      <c r="T4" s="241" t="s">
        <v>34</v>
      </c>
      <c r="U4" s="245" t="s">
        <v>35</v>
      </c>
      <c r="V4" s="246" t="s">
        <v>36</v>
      </c>
      <c r="W4" s="241" t="s">
        <v>34</v>
      </c>
      <c r="X4" s="245" t="s">
        <v>35</v>
      </c>
      <c r="Y4" s="246" t="s">
        <v>36</v>
      </c>
      <c r="Z4" s="241" t="s">
        <v>34</v>
      </c>
      <c r="AA4" s="245" t="s">
        <v>35</v>
      </c>
      <c r="AB4" s="246" t="s">
        <v>36</v>
      </c>
      <c r="AC4" s="241" t="s">
        <v>34</v>
      </c>
      <c r="AD4" s="245" t="s">
        <v>35</v>
      </c>
      <c r="AE4" s="246" t="s">
        <v>36</v>
      </c>
      <c r="AF4" s="241" t="s">
        <v>34</v>
      </c>
      <c r="AG4" s="245" t="s">
        <v>35</v>
      </c>
      <c r="AH4" s="246" t="s">
        <v>36</v>
      </c>
      <c r="AI4" s="241" t="s">
        <v>128</v>
      </c>
      <c r="AJ4" s="245" t="s">
        <v>35</v>
      </c>
      <c r="AK4" s="246" t="s">
        <v>36</v>
      </c>
      <c r="AL4" s="241" t="s">
        <v>128</v>
      </c>
      <c r="AM4" s="245" t="s">
        <v>35</v>
      </c>
      <c r="AN4" s="343" t="s">
        <v>36</v>
      </c>
      <c r="AO4" s="291" t="s">
        <v>128</v>
      </c>
      <c r="AP4" s="344" t="s">
        <v>35</v>
      </c>
      <c r="AQ4" s="345" t="s">
        <v>36</v>
      </c>
      <c r="AR4" s="291" t="s">
        <v>128</v>
      </c>
      <c r="AS4" s="344" t="s">
        <v>35</v>
      </c>
      <c r="AT4" s="246" t="s">
        <v>36</v>
      </c>
      <c r="AU4" s="241" t="s">
        <v>128</v>
      </c>
      <c r="AV4" s="245" t="s">
        <v>35</v>
      </c>
      <c r="AW4" s="246" t="s">
        <v>36</v>
      </c>
      <c r="AX4" s="241" t="s">
        <v>34</v>
      </c>
      <c r="AY4" s="245" t="s">
        <v>35</v>
      </c>
      <c r="AZ4" s="246" t="s">
        <v>36</v>
      </c>
      <c r="BA4" s="241" t="s">
        <v>34</v>
      </c>
      <c r="BB4" s="245" t="s">
        <v>35</v>
      </c>
      <c r="BC4" s="246" t="s">
        <v>36</v>
      </c>
      <c r="BD4" s="241" t="s">
        <v>34</v>
      </c>
      <c r="BE4" s="245" t="s">
        <v>35</v>
      </c>
      <c r="BF4" s="246" t="s">
        <v>36</v>
      </c>
      <c r="BG4" s="241" t="s">
        <v>34</v>
      </c>
      <c r="BH4" s="245" t="s">
        <v>35</v>
      </c>
      <c r="BI4" s="246" t="s">
        <v>36</v>
      </c>
      <c r="BJ4" s="241" t="s">
        <v>34</v>
      </c>
      <c r="BK4" s="245" t="s">
        <v>35</v>
      </c>
      <c r="BL4" s="246" t="s">
        <v>36</v>
      </c>
      <c r="BM4" s="241" t="s">
        <v>34</v>
      </c>
      <c r="BN4" s="245" t="s">
        <v>35</v>
      </c>
      <c r="BO4" s="246" t="s">
        <v>36</v>
      </c>
      <c r="BP4" s="241" t="s">
        <v>34</v>
      </c>
      <c r="BQ4" s="245" t="s">
        <v>35</v>
      </c>
      <c r="BR4" s="246" t="s">
        <v>36</v>
      </c>
      <c r="BS4" s="241" t="s">
        <v>34</v>
      </c>
      <c r="BT4" s="245" t="s">
        <v>35</v>
      </c>
      <c r="BU4" s="246" t="s">
        <v>36</v>
      </c>
      <c r="BV4" s="245" t="s">
        <v>34</v>
      </c>
      <c r="BW4" s="245" t="s">
        <v>35</v>
      </c>
      <c r="BX4" s="239" t="s">
        <v>36</v>
      </c>
    </row>
    <row r="5" spans="1:76" ht="15" customHeight="1" x14ac:dyDescent="0.2">
      <c r="A5" s="140" t="s">
        <v>42</v>
      </c>
      <c r="B5" s="152">
        <v>9.1857024072056088</v>
      </c>
      <c r="C5" s="157">
        <v>0.16201065921924088</v>
      </c>
      <c r="D5" s="157">
        <v>76.329345347927244</v>
      </c>
      <c r="E5" s="152">
        <v>10.554</v>
      </c>
      <c r="F5" s="157">
        <v>0.21393543909265755</v>
      </c>
      <c r="G5" s="157">
        <v>87.52042060221082</v>
      </c>
      <c r="H5" s="152">
        <v>11.268000000000001</v>
      </c>
      <c r="I5" s="157">
        <v>0.22027801008493256</v>
      </c>
      <c r="J5" s="157">
        <v>94.406649016387959</v>
      </c>
      <c r="K5" s="152">
        <v>11.935</v>
      </c>
      <c r="L5" s="157">
        <v>0.23651947961354675</v>
      </c>
      <c r="M5" s="157">
        <v>99.994973021884107</v>
      </c>
      <c r="N5" s="152">
        <v>13.05</v>
      </c>
      <c r="O5" s="157">
        <v>0.25690564338031913</v>
      </c>
      <c r="P5" s="157">
        <v>107.93241197925713</v>
      </c>
      <c r="Q5" s="152">
        <v>13.666</v>
      </c>
      <c r="R5" s="157">
        <v>0.27166183051887893</v>
      </c>
      <c r="S5" s="157">
        <v>111.97967879383809</v>
      </c>
      <c r="T5" s="152">
        <v>15.484</v>
      </c>
      <c r="U5" s="157">
        <v>0.29567962871621312</v>
      </c>
      <c r="V5" s="157">
        <v>125.7853957092164</v>
      </c>
      <c r="W5" s="152">
        <v>15.705</v>
      </c>
      <c r="X5" s="157">
        <v>0.32889997252360625</v>
      </c>
      <c r="Y5" s="157">
        <v>125.58888568406886</v>
      </c>
      <c r="Z5" s="152">
        <v>22.611000000000001</v>
      </c>
      <c r="AA5" s="157">
        <v>0.44768113999405629</v>
      </c>
      <c r="AB5" s="157">
        <v>182.57011089149779</v>
      </c>
      <c r="AC5" s="152">
        <v>16.940999999999999</v>
      </c>
      <c r="AD5" s="157">
        <v>0.32201530908033377</v>
      </c>
      <c r="AE5" s="157">
        <v>133.78979262582143</v>
      </c>
      <c r="AF5" s="152">
        <v>16.989999999999998</v>
      </c>
      <c r="AG5" s="157">
        <v>0.33270337056517074</v>
      </c>
      <c r="AH5" s="157">
        <v>133.71109274780625</v>
      </c>
      <c r="AI5" s="152">
        <v>17.866</v>
      </c>
      <c r="AJ5" s="157">
        <v>0.35034704280701201</v>
      </c>
      <c r="AK5" s="157">
        <v>139.72439898018237</v>
      </c>
      <c r="AL5" s="152">
        <v>18.206</v>
      </c>
      <c r="AM5" s="157">
        <v>0.36289797735106805</v>
      </c>
      <c r="AN5" s="288">
        <v>141.97925602433128</v>
      </c>
      <c r="AO5" s="292">
        <v>19.059999999999999</v>
      </c>
      <c r="AP5" s="292">
        <v>0.37072645852949959</v>
      </c>
      <c r="AQ5" s="292">
        <v>148.25416332848485</v>
      </c>
      <c r="AR5" s="292">
        <v>18.832000000000001</v>
      </c>
      <c r="AS5" s="292">
        <v>0.38639270646834362</v>
      </c>
      <c r="AT5" s="157">
        <v>147.30452739275992</v>
      </c>
      <c r="AU5" s="152">
        <v>17.768999999999998</v>
      </c>
      <c r="AV5" s="157">
        <v>0.37208754956822215</v>
      </c>
      <c r="AW5" s="157">
        <v>138.18229891672044</v>
      </c>
      <c r="AX5" s="152">
        <v>15.964</v>
      </c>
      <c r="AY5" s="157">
        <v>0.3811418354257059</v>
      </c>
      <c r="AZ5" s="157">
        <v>124.42906358633806</v>
      </c>
      <c r="BA5" s="152">
        <v>15.374000000000001</v>
      </c>
      <c r="BB5" s="157">
        <v>0.39950336228307837</v>
      </c>
      <c r="BC5" s="157">
        <v>120.74232892742424</v>
      </c>
      <c r="BD5" s="152">
        <v>14.631</v>
      </c>
      <c r="BE5" s="157">
        <v>0.37440388636914973</v>
      </c>
      <c r="BF5" s="157">
        <v>115.31095576239528</v>
      </c>
      <c r="BG5" s="152">
        <v>13.738</v>
      </c>
      <c r="BH5" s="157">
        <v>0.37702067493781266</v>
      </c>
      <c r="BI5" s="157">
        <v>108.84170495959435</v>
      </c>
      <c r="BJ5" s="152">
        <v>12.734</v>
      </c>
      <c r="BK5" s="157">
        <v>0.35866977284717155</v>
      </c>
      <c r="BL5" s="157">
        <v>100.90172897418424</v>
      </c>
      <c r="BM5" s="152">
        <v>10.398</v>
      </c>
      <c r="BN5" s="157">
        <v>0.32412435302933762</v>
      </c>
      <c r="BO5" s="157">
        <v>82.743144525965647</v>
      </c>
      <c r="BP5" s="152">
        <v>8.0109999999999992</v>
      </c>
      <c r="BQ5" s="157">
        <v>0.28707839056923651</v>
      </c>
      <c r="BR5" s="157">
        <v>64.070572804197255</v>
      </c>
      <c r="BS5" s="152">
        <v>7.5439999999999996</v>
      </c>
      <c r="BT5" s="157">
        <v>0.26299991423915847</v>
      </c>
      <c r="BU5" s="157">
        <v>60.795074502977698</v>
      </c>
      <c r="BV5" s="152">
        <v>5.6689999999999996</v>
      </c>
      <c r="BW5" s="157">
        <v>0.2303580077953572</v>
      </c>
      <c r="BX5" s="158">
        <v>45.954928664072632</v>
      </c>
    </row>
    <row r="6" spans="1:76" ht="15" customHeight="1" x14ac:dyDescent="0.2">
      <c r="A6" s="140" t="s">
        <v>43</v>
      </c>
      <c r="B6" s="139">
        <v>580.41285564513214</v>
      </c>
      <c r="C6" s="146">
        <v>10.236894816952363</v>
      </c>
      <c r="D6" s="146">
        <v>135.37436588873194</v>
      </c>
      <c r="E6" s="139">
        <v>375.04399999999998</v>
      </c>
      <c r="F6" s="146">
        <v>7.6023500870823044</v>
      </c>
      <c r="G6" s="146">
        <v>87.428325925331905</v>
      </c>
      <c r="H6" s="139">
        <v>379.03899999999999</v>
      </c>
      <c r="I6" s="146">
        <v>7.4098293099558692</v>
      </c>
      <c r="J6" s="146">
        <v>90.974265332386722</v>
      </c>
      <c r="K6" s="139">
        <v>367.98700000000002</v>
      </c>
      <c r="L6" s="146">
        <v>7.2925089019313143</v>
      </c>
      <c r="M6" s="146">
        <v>88.321642302952981</v>
      </c>
      <c r="N6" s="139">
        <v>377.255</v>
      </c>
      <c r="O6" s="146">
        <v>7.4267385818729732</v>
      </c>
      <c r="P6" s="146">
        <v>89.157461925718934</v>
      </c>
      <c r="Q6" s="139">
        <v>390.91300000000001</v>
      </c>
      <c r="R6" s="146">
        <v>7.770828417505232</v>
      </c>
      <c r="S6" s="146">
        <v>91.544102580315041</v>
      </c>
      <c r="T6" s="139">
        <v>431.89299999999997</v>
      </c>
      <c r="U6" s="146">
        <v>8.2473496438343723</v>
      </c>
      <c r="V6" s="146">
        <v>98.303947279692366</v>
      </c>
      <c r="W6" s="139">
        <v>390.61399999999998</v>
      </c>
      <c r="X6" s="146">
        <v>8.1803842004034344</v>
      </c>
      <c r="Y6" s="146">
        <v>88.16567068581621</v>
      </c>
      <c r="Z6" s="139">
        <v>446.63799999999998</v>
      </c>
      <c r="AA6" s="146">
        <v>8.8431033127533194</v>
      </c>
      <c r="AB6" s="146">
        <v>99.971235549044309</v>
      </c>
      <c r="AC6" s="139">
        <v>587.22</v>
      </c>
      <c r="AD6" s="146">
        <v>11.16190483431637</v>
      </c>
      <c r="AE6" s="146">
        <v>132.42878681469514</v>
      </c>
      <c r="AF6" s="139">
        <v>471.06900000000002</v>
      </c>
      <c r="AG6" s="146">
        <v>9.2246170729113839</v>
      </c>
      <c r="AH6" s="146">
        <v>106.27443982284773</v>
      </c>
      <c r="AI6" s="139">
        <v>455.3</v>
      </c>
      <c r="AJ6" s="146">
        <v>8.9283000442198919</v>
      </c>
      <c r="AK6" s="146">
        <v>102.40136025351815</v>
      </c>
      <c r="AL6" s="139">
        <v>465.95</v>
      </c>
      <c r="AM6" s="146">
        <v>9.2877245164632622</v>
      </c>
      <c r="AN6" s="289">
        <v>104.53555768188839</v>
      </c>
      <c r="AO6" s="293">
        <v>514.76</v>
      </c>
      <c r="AP6" s="293">
        <v>10.012337449771524</v>
      </c>
      <c r="AQ6" s="293">
        <v>115.31648748434381</v>
      </c>
      <c r="AR6" s="293">
        <v>480.13200000000001</v>
      </c>
      <c r="AS6" s="293">
        <v>9.8512905130659902</v>
      </c>
      <c r="AT6" s="146">
        <v>109.76824235285726</v>
      </c>
      <c r="AU6" s="139">
        <v>454.23</v>
      </c>
      <c r="AV6" s="146">
        <v>9.5116960797103705</v>
      </c>
      <c r="AW6" s="146">
        <v>102.37788603402724</v>
      </c>
      <c r="AX6" s="139">
        <v>396.66399999999999</v>
      </c>
      <c r="AY6" s="146">
        <v>9.4703861818655852</v>
      </c>
      <c r="AZ6" s="146">
        <v>89.652380727441283</v>
      </c>
      <c r="BA6" s="139">
        <v>376.49099999999999</v>
      </c>
      <c r="BB6" s="146">
        <v>9.7833628443683125</v>
      </c>
      <c r="BC6" s="146">
        <v>85.483644646552449</v>
      </c>
      <c r="BD6" s="139">
        <v>373.45400000000001</v>
      </c>
      <c r="BE6" s="146">
        <v>9.5566009828517835</v>
      </c>
      <c r="BF6" s="146">
        <v>85.020327711207628</v>
      </c>
      <c r="BG6" s="139">
        <v>343.90699999999998</v>
      </c>
      <c r="BH6" s="146">
        <v>9.4380586152160681</v>
      </c>
      <c r="BI6" s="146">
        <v>78.650675526713229</v>
      </c>
      <c r="BJ6" s="139">
        <v>433.49700000000001</v>
      </c>
      <c r="BK6" s="146">
        <v>12.210010249719675</v>
      </c>
      <c r="BL6" s="146">
        <v>99.065441918340724</v>
      </c>
      <c r="BM6" s="139">
        <v>296.07</v>
      </c>
      <c r="BN6" s="146">
        <v>9.2290341605497197</v>
      </c>
      <c r="BO6" s="146">
        <v>67.961985177690053</v>
      </c>
      <c r="BP6" s="139">
        <v>293.596</v>
      </c>
      <c r="BQ6" s="146">
        <v>10.521166790358953</v>
      </c>
      <c r="BR6" s="146">
        <v>68.100492273991307</v>
      </c>
      <c r="BS6" s="139">
        <v>331.43200000000002</v>
      </c>
      <c r="BT6" s="146">
        <v>11.554425712634249</v>
      </c>
      <c r="BU6" s="146">
        <v>77.528950664862364</v>
      </c>
      <c r="BV6" s="139">
        <v>320.29199999999997</v>
      </c>
      <c r="BW6" s="157">
        <v>13.014963315009798</v>
      </c>
      <c r="BX6" s="156">
        <v>75.250390592878873</v>
      </c>
    </row>
    <row r="7" spans="1:76" ht="15" customHeight="1" x14ac:dyDescent="0.2">
      <c r="A7" s="140" t="s">
        <v>44</v>
      </c>
      <c r="B7" s="139">
        <v>919.65686603624499</v>
      </c>
      <c r="C7" s="146">
        <v>16.220231019585015</v>
      </c>
      <c r="D7" s="146">
        <v>101.44646768786126</v>
      </c>
      <c r="E7" s="139">
        <v>877.70600000000002</v>
      </c>
      <c r="F7" s="146">
        <v>17.791587881775637</v>
      </c>
      <c r="G7" s="146">
        <v>96.221609228265649</v>
      </c>
      <c r="H7" s="139">
        <v>891.60400000000004</v>
      </c>
      <c r="I7" s="146">
        <v>17.429956949216027</v>
      </c>
      <c r="J7" s="146">
        <v>99.928013150628928</v>
      </c>
      <c r="K7" s="139">
        <v>773.55100000000004</v>
      </c>
      <c r="L7" s="146">
        <v>15.32969249891401</v>
      </c>
      <c r="M7" s="146">
        <v>86.698370169761418</v>
      </c>
      <c r="N7" s="139">
        <v>780.51900000000001</v>
      </c>
      <c r="O7" s="146">
        <v>15.36549700119259</v>
      </c>
      <c r="P7" s="146">
        <v>85.689913263718154</v>
      </c>
      <c r="Q7" s="139">
        <v>783.83399999999995</v>
      </c>
      <c r="R7" s="146">
        <v>15.581573193541265</v>
      </c>
      <c r="S7" s="146">
        <v>84.768172672999384</v>
      </c>
      <c r="T7" s="139">
        <v>841.08399999999995</v>
      </c>
      <c r="U7" s="146">
        <v>16.061186052644498</v>
      </c>
      <c r="V7" s="146">
        <v>84.787735497533717</v>
      </c>
      <c r="W7" s="139">
        <v>711.92600000000004</v>
      </c>
      <c r="X7" s="146">
        <v>14.90942004704495</v>
      </c>
      <c r="Y7" s="146">
        <v>73.797952341856174</v>
      </c>
      <c r="Z7" s="139">
        <v>705.66099999999994</v>
      </c>
      <c r="AA7" s="146">
        <v>13.971567862073581</v>
      </c>
      <c r="AB7" s="146">
        <v>72.181154786471339</v>
      </c>
      <c r="AC7" s="139">
        <v>744.59400000000005</v>
      </c>
      <c r="AD7" s="146">
        <v>14.153277082188895</v>
      </c>
      <c r="AE7" s="146">
        <v>76.365056171425593</v>
      </c>
      <c r="AF7" s="139">
        <v>713.20899999999995</v>
      </c>
      <c r="AG7" s="146">
        <v>13.966276528394046</v>
      </c>
      <c r="AH7" s="146">
        <v>73.204630842696602</v>
      </c>
      <c r="AI7" s="139">
        <v>703.12900000000002</v>
      </c>
      <c r="AJ7" s="146">
        <v>13.788154363699293</v>
      </c>
      <c r="AK7" s="146">
        <v>71.556982542790706</v>
      </c>
      <c r="AL7" s="139">
        <v>709.95899999999995</v>
      </c>
      <c r="AM7" s="146">
        <v>14.151526150839663</v>
      </c>
      <c r="AN7" s="289">
        <v>71.584943869121446</v>
      </c>
      <c r="AO7" s="293">
        <v>711.62199999999996</v>
      </c>
      <c r="AP7" s="293">
        <v>13.841401042585497</v>
      </c>
      <c r="AQ7" s="293">
        <v>71.330053882797003</v>
      </c>
      <c r="AR7" s="293">
        <v>665.38</v>
      </c>
      <c r="AS7" s="293">
        <v>13.652186651970394</v>
      </c>
      <c r="AT7" s="146">
        <v>67.933871218869726</v>
      </c>
      <c r="AU7" s="139">
        <v>661.64200000000005</v>
      </c>
      <c r="AV7" s="146">
        <v>13.854958099578912</v>
      </c>
      <c r="AW7" s="146">
        <v>66.34068612730448</v>
      </c>
      <c r="AX7" s="139">
        <v>611.72</v>
      </c>
      <c r="AY7" s="146">
        <v>14.604866171799852</v>
      </c>
      <c r="AZ7" s="146">
        <v>61.156007703985409</v>
      </c>
      <c r="BA7" s="139">
        <v>584.59699999999998</v>
      </c>
      <c r="BB7" s="146">
        <v>15.191132241485672</v>
      </c>
      <c r="BC7" s="146">
        <v>58.410932712278516</v>
      </c>
      <c r="BD7" s="139">
        <v>702.28800000000001</v>
      </c>
      <c r="BE7" s="146">
        <v>17.971386545719188</v>
      </c>
      <c r="BF7" s="146">
        <v>70.094456963783216</v>
      </c>
      <c r="BG7" s="139">
        <v>567.81100000000004</v>
      </c>
      <c r="BH7" s="146">
        <v>15.582798548341417</v>
      </c>
      <c r="BI7" s="146">
        <v>57.280794741002616</v>
      </c>
      <c r="BJ7" s="139">
        <v>578.48500000000001</v>
      </c>
      <c r="BK7" s="146">
        <v>16.293786991165074</v>
      </c>
      <c r="BL7" s="146">
        <v>57.639510662240845</v>
      </c>
      <c r="BM7" s="139">
        <v>481.27499999999998</v>
      </c>
      <c r="BN7" s="146">
        <v>15.002206963280868</v>
      </c>
      <c r="BO7" s="146">
        <v>47.837727747939624</v>
      </c>
      <c r="BP7" s="139">
        <v>433.01900000000001</v>
      </c>
      <c r="BQ7" s="146">
        <v>15.51746318885286</v>
      </c>
      <c r="BR7" s="146">
        <v>43.182707091884978</v>
      </c>
      <c r="BS7" s="139">
        <v>475.03500000000003</v>
      </c>
      <c r="BT7" s="146">
        <v>16.560732272083598</v>
      </c>
      <c r="BU7" s="146">
        <v>47.591286887793224</v>
      </c>
      <c r="BV7" s="139">
        <v>373.71499999999997</v>
      </c>
      <c r="BW7" s="157">
        <v>15.185789889441157</v>
      </c>
      <c r="BX7" s="156">
        <v>37.585723590174553</v>
      </c>
    </row>
    <row r="8" spans="1:76" ht="15" customHeight="1" x14ac:dyDescent="0.2">
      <c r="A8" s="140" t="s">
        <v>45</v>
      </c>
      <c r="B8" s="139">
        <v>139.33903846054525</v>
      </c>
      <c r="C8" s="146">
        <v>2.4575594195453014</v>
      </c>
      <c r="D8" s="146">
        <v>148.82578959231796</v>
      </c>
      <c r="E8" s="139">
        <v>127.465</v>
      </c>
      <c r="F8" s="146">
        <v>2.5837863126725025</v>
      </c>
      <c r="G8" s="146">
        <v>135.1520427346168</v>
      </c>
      <c r="H8" s="139">
        <v>134.333</v>
      </c>
      <c r="I8" s="146">
        <v>2.6260743635728825</v>
      </c>
      <c r="J8" s="146">
        <v>143.34862507696559</v>
      </c>
      <c r="K8" s="139">
        <v>150.399</v>
      </c>
      <c r="L8" s="146">
        <v>2.980502154536893</v>
      </c>
      <c r="M8" s="146">
        <v>160.49287861471527</v>
      </c>
      <c r="N8" s="139">
        <v>151.29</v>
      </c>
      <c r="O8" s="146">
        <v>2.9783337001539065</v>
      </c>
      <c r="P8" s="146">
        <v>159.16969579008833</v>
      </c>
      <c r="Q8" s="139">
        <v>159.23599999999999</v>
      </c>
      <c r="R8" s="146">
        <v>3.1653990373557881</v>
      </c>
      <c r="S8" s="146">
        <v>165.44618811716595</v>
      </c>
      <c r="T8" s="139">
        <v>163.011</v>
      </c>
      <c r="U8" s="146">
        <v>3.1128282069658111</v>
      </c>
      <c r="V8" s="146">
        <v>167.18943826934381</v>
      </c>
      <c r="W8" s="139">
        <v>163.131</v>
      </c>
      <c r="X8" s="146">
        <v>3.4163502972141617</v>
      </c>
      <c r="Y8" s="146">
        <v>163.93335498133612</v>
      </c>
      <c r="Z8" s="139">
        <v>167.81899999999999</v>
      </c>
      <c r="AA8" s="146">
        <v>3.3226925493194699</v>
      </c>
      <c r="AB8" s="146">
        <v>166.78795195315641</v>
      </c>
      <c r="AC8" s="139">
        <v>160.46799999999999</v>
      </c>
      <c r="AD8" s="146">
        <v>3.0501831425242312</v>
      </c>
      <c r="AE8" s="146">
        <v>157.06955334327452</v>
      </c>
      <c r="AF8" s="139">
        <v>159.459</v>
      </c>
      <c r="AG8" s="146">
        <v>3.1225748538523579</v>
      </c>
      <c r="AH8" s="146">
        <v>156.53846191603259</v>
      </c>
      <c r="AI8" s="139">
        <v>160.279</v>
      </c>
      <c r="AJ8" s="146">
        <v>3.1430243856523608</v>
      </c>
      <c r="AK8" s="146">
        <v>155.87400073911269</v>
      </c>
      <c r="AL8" s="139">
        <v>160.584</v>
      </c>
      <c r="AM8" s="146">
        <v>3.200901285012848</v>
      </c>
      <c r="AN8" s="289">
        <v>154.8373659983377</v>
      </c>
      <c r="AO8" s="293">
        <v>157.596</v>
      </c>
      <c r="AP8" s="293">
        <v>3.0653204070522051</v>
      </c>
      <c r="AQ8" s="293">
        <v>151.03084039870853</v>
      </c>
      <c r="AR8" s="293">
        <v>149.977</v>
      </c>
      <c r="AS8" s="293">
        <v>3.077210011576188</v>
      </c>
      <c r="AT8" s="146">
        <v>144.21780613000442</v>
      </c>
      <c r="AU8" s="139">
        <v>164.267</v>
      </c>
      <c r="AV8" s="146">
        <v>3.4397943331038974</v>
      </c>
      <c r="AW8" s="146">
        <v>156.15461176423617</v>
      </c>
      <c r="AX8" s="139">
        <v>119.185</v>
      </c>
      <c r="AY8" s="146">
        <v>2.8455518451022779</v>
      </c>
      <c r="AZ8" s="146">
        <v>112.87163781069651</v>
      </c>
      <c r="BA8" s="139">
        <v>95.971999999999994</v>
      </c>
      <c r="BB8" s="146">
        <v>2.4938946718506303</v>
      </c>
      <c r="BC8" s="146">
        <v>90.615363407527411</v>
      </c>
      <c r="BD8" s="139">
        <v>72.197000000000003</v>
      </c>
      <c r="BE8" s="146">
        <v>1.8475044347066847</v>
      </c>
      <c r="BF8" s="146">
        <v>67.927102346499069</v>
      </c>
      <c r="BG8" s="139">
        <v>63.22</v>
      </c>
      <c r="BH8" s="146">
        <v>1.7349866843476867</v>
      </c>
      <c r="BI8" s="146">
        <v>59.238020276981317</v>
      </c>
      <c r="BJ8" s="139">
        <v>56.898000000000003</v>
      </c>
      <c r="BK8" s="146">
        <v>1.6026066228567903</v>
      </c>
      <c r="BL8" s="146">
        <v>53.292845582064501</v>
      </c>
      <c r="BM8" s="139">
        <v>47.753999999999998</v>
      </c>
      <c r="BN8" s="146">
        <v>1.4885780298675695</v>
      </c>
      <c r="BO8" s="146">
        <v>44.53517564507645</v>
      </c>
      <c r="BP8" s="139">
        <v>42.216000000000001</v>
      </c>
      <c r="BQ8" s="146">
        <v>1.5128325223156773</v>
      </c>
      <c r="BR8" s="146">
        <v>39.158903558121054</v>
      </c>
      <c r="BS8" s="139">
        <v>34.755000000000003</v>
      </c>
      <c r="BT8" s="146">
        <v>1.2116333535766111</v>
      </c>
      <c r="BU8" s="146">
        <v>32.267858038136517</v>
      </c>
      <c r="BV8" s="139">
        <v>30.443000000000001</v>
      </c>
      <c r="BW8" s="157">
        <v>1.2370416001612383</v>
      </c>
      <c r="BX8" s="156">
        <v>28.356685240141807</v>
      </c>
    </row>
    <row r="9" spans="1:76" ht="15" customHeight="1" x14ac:dyDescent="0.2">
      <c r="A9" s="140" t="s">
        <v>46</v>
      </c>
      <c r="B9" s="139">
        <v>407.11522669875581</v>
      </c>
      <c r="C9" s="146">
        <v>7.1803987688428679</v>
      </c>
      <c r="D9" s="146">
        <v>90.235158234488225</v>
      </c>
      <c r="E9" s="139">
        <v>391.23700000000002</v>
      </c>
      <c r="F9" s="146">
        <v>7.9305911866869483</v>
      </c>
      <c r="G9" s="146">
        <v>86.159362569103209</v>
      </c>
      <c r="H9" s="139">
        <v>398.29700000000003</v>
      </c>
      <c r="I9" s="146">
        <v>7.786303743592331</v>
      </c>
      <c r="J9" s="146">
        <v>88.695996469057718</v>
      </c>
      <c r="K9" s="139">
        <v>413.77600000000001</v>
      </c>
      <c r="L9" s="146">
        <v>8.1999232674130642</v>
      </c>
      <c r="M9" s="146">
        <v>92.145657604597702</v>
      </c>
      <c r="N9" s="139">
        <v>398.79599999999999</v>
      </c>
      <c r="O9" s="146">
        <v>7.8508002266281807</v>
      </c>
      <c r="P9" s="146">
        <v>87.12266854953721</v>
      </c>
      <c r="Q9" s="139">
        <v>395.59199999999998</v>
      </c>
      <c r="R9" s="146">
        <v>7.863840689201254</v>
      </c>
      <c r="S9" s="146">
        <v>85.203662625441552</v>
      </c>
      <c r="T9" s="139">
        <v>415.09899999999999</v>
      </c>
      <c r="U9" s="146">
        <v>7.9266544949929827</v>
      </c>
      <c r="V9" s="146">
        <v>88.296471239055734</v>
      </c>
      <c r="W9" s="139">
        <v>394.37700000000001</v>
      </c>
      <c r="X9" s="146">
        <v>8.2591903510947002</v>
      </c>
      <c r="Y9" s="146">
        <v>82.257370504240654</v>
      </c>
      <c r="Z9" s="139">
        <v>410.20800000000003</v>
      </c>
      <c r="AA9" s="146">
        <v>8.1218161547336187</v>
      </c>
      <c r="AB9" s="146">
        <v>84.845023322034464</v>
      </c>
      <c r="AC9" s="139">
        <v>415.19799999999998</v>
      </c>
      <c r="AD9" s="146">
        <v>7.8921027270843771</v>
      </c>
      <c r="AE9" s="146">
        <v>84.944411558334906</v>
      </c>
      <c r="AF9" s="139">
        <v>411.43200000000002</v>
      </c>
      <c r="AG9" s="146">
        <v>8.0567871193860707</v>
      </c>
      <c r="AH9" s="146">
        <v>84.214094304262289</v>
      </c>
      <c r="AI9" s="139">
        <v>396.53500000000003</v>
      </c>
      <c r="AJ9" s="146">
        <v>7.7759355546556872</v>
      </c>
      <c r="AK9" s="146">
        <v>80.720611639271581</v>
      </c>
      <c r="AL9" s="139">
        <v>399.11599999999999</v>
      </c>
      <c r="AM9" s="146">
        <v>7.9555305464379247</v>
      </c>
      <c r="AN9" s="289">
        <v>80.827825205038465</v>
      </c>
      <c r="AO9" s="293">
        <v>404.214</v>
      </c>
      <c r="AP9" s="293">
        <v>7.8621628912929262</v>
      </c>
      <c r="AQ9" s="293">
        <v>81.601531035568712</v>
      </c>
      <c r="AR9" s="293">
        <v>362.00099999999998</v>
      </c>
      <c r="AS9" s="293">
        <v>7.427492891580652</v>
      </c>
      <c r="AT9" s="146">
        <v>74.153849557413352</v>
      </c>
      <c r="AU9" s="139">
        <v>342.23599999999999</v>
      </c>
      <c r="AV9" s="146">
        <v>7.1665121624193873</v>
      </c>
      <c r="AW9" s="146">
        <v>69.463901447140927</v>
      </c>
      <c r="AX9" s="139">
        <v>298.69900000000001</v>
      </c>
      <c r="AY9" s="146">
        <v>7.1314636118656312</v>
      </c>
      <c r="AZ9" s="146">
        <v>60.617591214864206</v>
      </c>
      <c r="BA9" s="139">
        <v>264.25599999999997</v>
      </c>
      <c r="BB9" s="146">
        <v>6.8668635685883395</v>
      </c>
      <c r="BC9" s="146">
        <v>53.763863081351168</v>
      </c>
      <c r="BD9" s="139">
        <v>260.14299999999997</v>
      </c>
      <c r="BE9" s="146">
        <v>6.65699885255483</v>
      </c>
      <c r="BF9" s="146">
        <v>53.008958276150786</v>
      </c>
      <c r="BG9" s="139">
        <v>247.20599999999999</v>
      </c>
      <c r="BH9" s="146">
        <v>6.7842315452523598</v>
      </c>
      <c r="BI9" s="146">
        <v>50.389839111105672</v>
      </c>
      <c r="BJ9" s="139">
        <v>234.98699999999999</v>
      </c>
      <c r="BK9" s="146">
        <v>6.6187163430216982</v>
      </c>
      <c r="BL9" s="146">
        <v>47.907283879815786</v>
      </c>
      <c r="BM9" s="139">
        <v>218.065</v>
      </c>
      <c r="BN9" s="146">
        <v>6.7974780768746399</v>
      </c>
      <c r="BO9" s="146">
        <v>44.449957132845782</v>
      </c>
      <c r="BP9" s="139">
        <v>186.833</v>
      </c>
      <c r="BQ9" s="146">
        <v>6.6952586375261731</v>
      </c>
      <c r="BR9" s="146">
        <v>38.292253972170876</v>
      </c>
      <c r="BS9" s="139">
        <v>182.32599999999999</v>
      </c>
      <c r="BT9" s="146">
        <v>6.3562728477689303</v>
      </c>
      <c r="BU9" s="146">
        <v>37.439910633430735</v>
      </c>
      <c r="BV9" s="139">
        <v>181.14500000000001</v>
      </c>
      <c r="BW9" s="157">
        <v>7.3607693282924656</v>
      </c>
      <c r="BX9" s="156">
        <v>37.36685819901831</v>
      </c>
    </row>
    <row r="10" spans="1:76" ht="15" customHeight="1" x14ac:dyDescent="0.2">
      <c r="A10" s="140" t="s">
        <v>47</v>
      </c>
      <c r="B10" s="139">
        <v>126.63316582914571</v>
      </c>
      <c r="C10" s="146">
        <v>2.233462588435903</v>
      </c>
      <c r="D10" s="146">
        <v>106.84792235147786</v>
      </c>
      <c r="E10" s="139">
        <v>128.78800000000001</v>
      </c>
      <c r="F10" s="146">
        <v>2.6106042571409116</v>
      </c>
      <c r="G10" s="146">
        <v>108.3532307920114</v>
      </c>
      <c r="H10" s="139">
        <v>140.18600000000001</v>
      </c>
      <c r="I10" s="146">
        <v>2.7404945972458603</v>
      </c>
      <c r="J10" s="146">
        <v>118.76395213385577</v>
      </c>
      <c r="K10" s="139">
        <v>146.07400000000001</v>
      </c>
      <c r="L10" s="146">
        <v>2.894792330546228</v>
      </c>
      <c r="M10" s="146">
        <v>123.7530445832892</v>
      </c>
      <c r="N10" s="139">
        <v>150.30699999999999</v>
      </c>
      <c r="O10" s="146">
        <v>2.9589821103115419</v>
      </c>
      <c r="P10" s="146">
        <v>126.14007526091231</v>
      </c>
      <c r="Q10" s="139">
        <v>161.19300000000001</v>
      </c>
      <c r="R10" s="146">
        <v>3.2043015839916325</v>
      </c>
      <c r="S10" s="146">
        <v>134.53075354681698</v>
      </c>
      <c r="T10" s="139">
        <v>171.35599999999999</v>
      </c>
      <c r="U10" s="146">
        <v>3.2721827989082546</v>
      </c>
      <c r="V10" s="146">
        <v>142.17269103640851</v>
      </c>
      <c r="W10" s="139">
        <v>161.279</v>
      </c>
      <c r="X10" s="146">
        <v>3.3775650218805917</v>
      </c>
      <c r="Y10" s="146">
        <v>132.93809510457675</v>
      </c>
      <c r="Z10" s="139">
        <v>182.85</v>
      </c>
      <c r="AA10" s="146">
        <v>3.6202952743316614</v>
      </c>
      <c r="AB10" s="146">
        <v>149.74702572130195</v>
      </c>
      <c r="AC10" s="139">
        <v>199.50800000000001</v>
      </c>
      <c r="AD10" s="146">
        <v>3.7922572624992172</v>
      </c>
      <c r="AE10" s="146">
        <v>162.47798423313643</v>
      </c>
      <c r="AF10" s="139">
        <v>206.434</v>
      </c>
      <c r="AG10" s="146">
        <v>4.0424536550471135</v>
      </c>
      <c r="AH10" s="146">
        <v>167.7049009859164</v>
      </c>
      <c r="AI10" s="139">
        <v>214.857</v>
      </c>
      <c r="AJ10" s="146">
        <v>4.2132830278957902</v>
      </c>
      <c r="AK10" s="146">
        <v>174.10311657519495</v>
      </c>
      <c r="AL10" s="139">
        <v>222.839</v>
      </c>
      <c r="AM10" s="146">
        <v>4.4418226065546875</v>
      </c>
      <c r="AN10" s="289">
        <v>180.318463709573</v>
      </c>
      <c r="AO10" s="293">
        <v>223.512</v>
      </c>
      <c r="AP10" s="293">
        <v>4.3474193178827658</v>
      </c>
      <c r="AQ10" s="293">
        <v>180.83012346757732</v>
      </c>
      <c r="AR10" s="293">
        <v>224.35900000000001</v>
      </c>
      <c r="AS10" s="293">
        <v>4.60337092345641</v>
      </c>
      <c r="AT10" s="146">
        <v>183.62087309511728</v>
      </c>
      <c r="AU10" s="139">
        <v>215.28899999999999</v>
      </c>
      <c r="AV10" s="146">
        <v>4.5082084787547405</v>
      </c>
      <c r="AW10" s="146">
        <v>175.12240078805038</v>
      </c>
      <c r="AX10" s="139">
        <v>207.03299999999999</v>
      </c>
      <c r="AY10" s="146">
        <v>4.9429301937916659</v>
      </c>
      <c r="AZ10" s="146">
        <v>168.71427616813975</v>
      </c>
      <c r="BA10" s="139">
        <v>191.47399999999999</v>
      </c>
      <c r="BB10" s="146">
        <v>4.9755760888376566</v>
      </c>
      <c r="BC10" s="146">
        <v>156.78936930179543</v>
      </c>
      <c r="BD10" s="139">
        <v>173.18299999999999</v>
      </c>
      <c r="BE10" s="146">
        <v>4.4317126821863475</v>
      </c>
      <c r="BF10" s="146">
        <v>142.20131508073098</v>
      </c>
      <c r="BG10" s="139">
        <v>151.55099999999999</v>
      </c>
      <c r="BH10" s="146">
        <v>4.1591105188164539</v>
      </c>
      <c r="BI10" s="146">
        <v>124.68038265230568</v>
      </c>
      <c r="BJ10" s="139">
        <v>132.029</v>
      </c>
      <c r="BK10" s="146">
        <v>3.7187695491785155</v>
      </c>
      <c r="BL10" s="146">
        <v>108.61774786144078</v>
      </c>
      <c r="BM10" s="139">
        <v>124.693</v>
      </c>
      <c r="BN10" s="146">
        <v>3.8869049771386033</v>
      </c>
      <c r="BO10" s="146">
        <v>102.60940405852439</v>
      </c>
      <c r="BP10" s="139">
        <v>102.092</v>
      </c>
      <c r="BQ10" s="146">
        <v>3.6585204156777551</v>
      </c>
      <c r="BR10" s="146">
        <v>84.638240580459893</v>
      </c>
      <c r="BS10" s="139">
        <v>95.563000000000002</v>
      </c>
      <c r="BT10" s="146">
        <v>3.3315297991034867</v>
      </c>
      <c r="BU10" s="146">
        <v>79.535750846851045</v>
      </c>
      <c r="BV10" s="139">
        <v>90.897999999999996</v>
      </c>
      <c r="BW10" s="157">
        <v>3.6936112528809981</v>
      </c>
      <c r="BX10" s="156">
        <v>76.087748096299563</v>
      </c>
    </row>
    <row r="11" spans="1:76" ht="15" customHeight="1" x14ac:dyDescent="0.2">
      <c r="A11" s="140" t="s">
        <v>48</v>
      </c>
      <c r="B11" s="139">
        <v>208.79112933630125</v>
      </c>
      <c r="C11" s="146">
        <v>3.6825042880084231</v>
      </c>
      <c r="D11" s="146">
        <v>128.41809574953794</v>
      </c>
      <c r="E11" s="139">
        <v>196.92</v>
      </c>
      <c r="F11" s="146">
        <v>3.9916777208760768</v>
      </c>
      <c r="G11" s="146">
        <v>121.47936849482052</v>
      </c>
      <c r="H11" s="139">
        <v>207.334</v>
      </c>
      <c r="I11" s="146">
        <v>4.0531701227324639</v>
      </c>
      <c r="J11" s="146">
        <v>132.84271387821738</v>
      </c>
      <c r="K11" s="139">
        <v>183.095</v>
      </c>
      <c r="L11" s="146">
        <v>3.628448606605978</v>
      </c>
      <c r="M11" s="146">
        <v>117.3142621358477</v>
      </c>
      <c r="N11" s="139">
        <v>188.858</v>
      </c>
      <c r="O11" s="146">
        <v>3.717906972990062</v>
      </c>
      <c r="P11" s="146">
        <v>120.12362318462635</v>
      </c>
      <c r="Q11" s="139">
        <v>169.065</v>
      </c>
      <c r="R11" s="146">
        <v>3.3607864317777154</v>
      </c>
      <c r="S11" s="146">
        <v>107.17450810599732</v>
      </c>
      <c r="T11" s="139">
        <v>171.13800000000001</v>
      </c>
      <c r="U11" s="146">
        <v>3.268019910826355</v>
      </c>
      <c r="V11" s="146">
        <v>106.53145840411629</v>
      </c>
      <c r="W11" s="139">
        <v>157.26499999999999</v>
      </c>
      <c r="X11" s="146">
        <v>3.2935023354934692</v>
      </c>
      <c r="Y11" s="146">
        <v>96.836327134272622</v>
      </c>
      <c r="Z11" s="139">
        <v>143.184</v>
      </c>
      <c r="AA11" s="146">
        <v>2.8349377006284096</v>
      </c>
      <c r="AB11" s="146">
        <v>88.20851000918114</v>
      </c>
      <c r="AC11" s="139">
        <v>152.46199999999999</v>
      </c>
      <c r="AD11" s="146">
        <v>2.8980047254002628</v>
      </c>
      <c r="AE11" s="146">
        <v>94.113917467047742</v>
      </c>
      <c r="AF11" s="139">
        <v>155.22499999999999</v>
      </c>
      <c r="AG11" s="146">
        <v>3.0396633723354105</v>
      </c>
      <c r="AH11" s="146">
        <v>96.110742360674251</v>
      </c>
      <c r="AI11" s="139">
        <v>154.24199999999999</v>
      </c>
      <c r="AJ11" s="146">
        <v>3.0246405785648238</v>
      </c>
      <c r="AK11" s="146">
        <v>95.447609075821205</v>
      </c>
      <c r="AL11" s="139">
        <v>153.22900000000001</v>
      </c>
      <c r="AM11" s="146">
        <v>3.0542949671276949</v>
      </c>
      <c r="AN11" s="289">
        <v>94.773711828638028</v>
      </c>
      <c r="AO11" s="293">
        <v>161.923</v>
      </c>
      <c r="AP11" s="293">
        <v>3.1494827043269766</v>
      </c>
      <c r="AQ11" s="293">
        <v>100.22356769979042</v>
      </c>
      <c r="AR11" s="293">
        <v>155.09399999999999</v>
      </c>
      <c r="AS11" s="293">
        <v>3.1822000009027867</v>
      </c>
      <c r="AT11" s="146">
        <v>99.093555986191532</v>
      </c>
      <c r="AU11" s="139">
        <v>151.70599999999999</v>
      </c>
      <c r="AV11" s="146">
        <v>3.1767636780233395</v>
      </c>
      <c r="AW11" s="146">
        <v>95.296364998910121</v>
      </c>
      <c r="AX11" s="139">
        <v>137.215</v>
      </c>
      <c r="AY11" s="146">
        <v>3.2760196033536859</v>
      </c>
      <c r="AZ11" s="146">
        <v>86.665955056108814</v>
      </c>
      <c r="BA11" s="139">
        <v>130.51400000000001</v>
      </c>
      <c r="BB11" s="146">
        <v>3.3914909473795816</v>
      </c>
      <c r="BC11" s="146">
        <v>83.074218374555159</v>
      </c>
      <c r="BD11" s="139">
        <v>133.41800000000001</v>
      </c>
      <c r="BE11" s="146">
        <v>3.4141355827762432</v>
      </c>
      <c r="BF11" s="146">
        <v>85.234398108486062</v>
      </c>
      <c r="BG11" s="139">
        <v>127.492</v>
      </c>
      <c r="BH11" s="146">
        <v>3.4988440740407349</v>
      </c>
      <c r="BI11" s="146">
        <v>81.855087500553765</v>
      </c>
      <c r="BJ11" s="139">
        <v>129.42599999999999</v>
      </c>
      <c r="BK11" s="146">
        <v>3.645452648069579</v>
      </c>
      <c r="BL11" s="146">
        <v>83.126255233686209</v>
      </c>
      <c r="BM11" s="139">
        <v>181.239</v>
      </c>
      <c r="BN11" s="146">
        <v>5.6495454528451745</v>
      </c>
      <c r="BO11" s="146">
        <v>116.8801269153382</v>
      </c>
      <c r="BP11" s="139">
        <v>101.84399999999999</v>
      </c>
      <c r="BQ11" s="146">
        <v>3.649633205484125</v>
      </c>
      <c r="BR11" s="146">
        <v>66.790571514389171</v>
      </c>
      <c r="BS11" s="139">
        <v>115.334</v>
      </c>
      <c r="BT11" s="146">
        <v>4.020788985797866</v>
      </c>
      <c r="BU11" s="146">
        <v>75.952834879271904</v>
      </c>
      <c r="BV11" s="139">
        <v>76.659000000000006</v>
      </c>
      <c r="BW11" s="157">
        <v>3.1150140270919549</v>
      </c>
      <c r="BX11" s="156">
        <v>50.79355193088913</v>
      </c>
    </row>
    <row r="12" spans="1:76" ht="15" customHeight="1" x14ac:dyDescent="0.2">
      <c r="A12" s="140" t="s">
        <v>49</v>
      </c>
      <c r="B12" s="139">
        <v>466.48039787839508</v>
      </c>
      <c r="C12" s="146">
        <v>8.2274379707586505</v>
      </c>
      <c r="D12" s="146">
        <v>117.17239153710894</v>
      </c>
      <c r="E12" s="139">
        <v>403.87200000000001</v>
      </c>
      <c r="F12" s="146">
        <v>8.1867096510545547</v>
      </c>
      <c r="G12" s="146">
        <v>100.74980111822821</v>
      </c>
      <c r="H12" s="139">
        <v>400.61399999999998</v>
      </c>
      <c r="I12" s="146">
        <v>7.8315987515233543</v>
      </c>
      <c r="J12" s="146">
        <v>101.15112829054759</v>
      </c>
      <c r="K12" s="139">
        <v>404.322</v>
      </c>
      <c r="L12" s="146">
        <v>8.0125705099546245</v>
      </c>
      <c r="M12" s="146">
        <v>102.08988703333804</v>
      </c>
      <c r="N12" s="139">
        <v>407.94200000000001</v>
      </c>
      <c r="O12" s="146">
        <v>8.030850725812579</v>
      </c>
      <c r="P12" s="146">
        <v>101.22077702954181</v>
      </c>
      <c r="Q12" s="139">
        <v>369.24400000000003</v>
      </c>
      <c r="R12" s="146">
        <v>7.3400776341367573</v>
      </c>
      <c r="S12" s="146">
        <v>90.490356646854465</v>
      </c>
      <c r="T12" s="139">
        <v>373.7</v>
      </c>
      <c r="U12" s="146">
        <v>7.1361067715867241</v>
      </c>
      <c r="V12" s="146">
        <v>89.695953310823484</v>
      </c>
      <c r="W12" s="139">
        <v>357.82400000000001</v>
      </c>
      <c r="X12" s="146">
        <v>7.4936837802156573</v>
      </c>
      <c r="Y12" s="146">
        <v>84.332402615607265</v>
      </c>
      <c r="Z12" s="139">
        <v>323.38900000000001</v>
      </c>
      <c r="AA12" s="146">
        <v>6.4028639238219398</v>
      </c>
      <c r="AB12" s="146">
        <v>75.073635308650864</v>
      </c>
      <c r="AC12" s="139">
        <v>343.59199999999998</v>
      </c>
      <c r="AD12" s="146">
        <v>6.5310125776241099</v>
      </c>
      <c r="AE12" s="146">
        <v>79.299600113324672</v>
      </c>
      <c r="AF12" s="139">
        <v>326.18900000000002</v>
      </c>
      <c r="AG12" s="146">
        <v>6.3875326510466444</v>
      </c>
      <c r="AH12" s="146">
        <v>75.193771108619941</v>
      </c>
      <c r="AI12" s="139">
        <v>317.59199999999998</v>
      </c>
      <c r="AJ12" s="146">
        <v>6.2278863774300097</v>
      </c>
      <c r="AK12" s="146">
        <v>72.252761815364522</v>
      </c>
      <c r="AL12" s="139">
        <v>309.60300000000001</v>
      </c>
      <c r="AM12" s="146">
        <v>6.1712788356488373</v>
      </c>
      <c r="AN12" s="289">
        <v>69.849684754461336</v>
      </c>
      <c r="AO12" s="293">
        <v>292.89400000000001</v>
      </c>
      <c r="AP12" s="293">
        <v>5.6969336487166462</v>
      </c>
      <c r="AQ12" s="293">
        <v>65.766573504801457</v>
      </c>
      <c r="AR12" s="293">
        <v>269.29300000000001</v>
      </c>
      <c r="AS12" s="293">
        <v>5.5253213202516811</v>
      </c>
      <c r="AT12" s="146">
        <v>61.517715529480732</v>
      </c>
      <c r="AU12" s="139">
        <v>262.16899999999998</v>
      </c>
      <c r="AV12" s="146">
        <v>5.4898880512550647</v>
      </c>
      <c r="AW12" s="146">
        <v>58.962691679519892</v>
      </c>
      <c r="AX12" s="139">
        <v>223.34100000000001</v>
      </c>
      <c r="AY12" s="146">
        <v>5.3322850579937731</v>
      </c>
      <c r="AZ12" s="146">
        <v>50.183259978411456</v>
      </c>
      <c r="BA12" s="139">
        <v>207.24100000000001</v>
      </c>
      <c r="BB12" s="146">
        <v>5.3852918110386003</v>
      </c>
      <c r="BC12" s="146">
        <v>46.5904221668983</v>
      </c>
      <c r="BD12" s="139">
        <v>210.35900000000001</v>
      </c>
      <c r="BE12" s="146">
        <v>5.3830378738792959</v>
      </c>
      <c r="BF12" s="146">
        <v>47.284000484620599</v>
      </c>
      <c r="BG12" s="139">
        <v>204.001</v>
      </c>
      <c r="BH12" s="146">
        <v>5.5985292406455622</v>
      </c>
      <c r="BI12" s="146">
        <v>45.815133697561862</v>
      </c>
      <c r="BJ12" s="139">
        <v>197.19</v>
      </c>
      <c r="BK12" s="146">
        <v>5.5541143794356653</v>
      </c>
      <c r="BL12" s="146">
        <v>44.286195863163087</v>
      </c>
      <c r="BM12" s="139">
        <v>177.00700000000001</v>
      </c>
      <c r="BN12" s="146">
        <v>5.5176264047570651</v>
      </c>
      <c r="BO12" s="146">
        <v>39.692322664742974</v>
      </c>
      <c r="BP12" s="139">
        <v>166.61099999999999</v>
      </c>
      <c r="BQ12" s="146">
        <v>5.9705926514955774</v>
      </c>
      <c r="BR12" s="146">
        <v>37.322257762393875</v>
      </c>
      <c r="BS12" s="139">
        <v>166.839</v>
      </c>
      <c r="BT12" s="146">
        <v>5.8163630291287065</v>
      </c>
      <c r="BU12" s="146">
        <v>37.585349825870473</v>
      </c>
      <c r="BV12" s="139">
        <v>164.98699999999999</v>
      </c>
      <c r="BW12" s="157">
        <v>6.7041941492560593</v>
      </c>
      <c r="BX12" s="156">
        <v>37.282114066949489</v>
      </c>
    </row>
    <row r="13" spans="1:76" ht="15" customHeight="1" x14ac:dyDescent="0.2">
      <c r="A13" s="140" t="s">
        <v>50</v>
      </c>
      <c r="B13" s="139">
        <v>424.69438662996379</v>
      </c>
      <c r="C13" s="146">
        <v>7.4904470550513764</v>
      </c>
      <c r="D13" s="146">
        <v>120.09256514265493</v>
      </c>
      <c r="E13" s="139">
        <v>403.25299999999999</v>
      </c>
      <c r="F13" s="146">
        <v>8.1741621774143844</v>
      </c>
      <c r="G13" s="146">
        <v>113.66911301261358</v>
      </c>
      <c r="H13" s="139">
        <v>409.24700000000001</v>
      </c>
      <c r="I13" s="146">
        <v>8.0003651751178904</v>
      </c>
      <c r="J13" s="146">
        <v>118.25094233039137</v>
      </c>
      <c r="K13" s="139">
        <v>390.57799999999997</v>
      </c>
      <c r="L13" s="146">
        <v>7.7402015340175838</v>
      </c>
      <c r="M13" s="146">
        <v>112.85686835691388</v>
      </c>
      <c r="N13" s="139">
        <v>397.79899999999998</v>
      </c>
      <c r="O13" s="146">
        <v>7.8311730291990473</v>
      </c>
      <c r="P13" s="146">
        <v>113.13012328882438</v>
      </c>
      <c r="Q13" s="139">
        <v>386.53100000000001</v>
      </c>
      <c r="R13" s="146">
        <v>7.6837201091974814</v>
      </c>
      <c r="S13" s="146">
        <v>108.39127992684385</v>
      </c>
      <c r="T13" s="139">
        <v>403.40100000000001</v>
      </c>
      <c r="U13" s="146">
        <v>7.7032716290202199</v>
      </c>
      <c r="V13" s="146">
        <v>109.28171295698016</v>
      </c>
      <c r="W13" s="139">
        <v>384.589</v>
      </c>
      <c r="X13" s="146">
        <v>8.0542064013295906</v>
      </c>
      <c r="Y13" s="146">
        <v>102.63945659006582</v>
      </c>
      <c r="Z13" s="139">
        <v>435.93200000000002</v>
      </c>
      <c r="AA13" s="146">
        <v>8.6311324010388297</v>
      </c>
      <c r="AB13" s="146">
        <v>115.03793260245719</v>
      </c>
      <c r="AC13" s="139">
        <v>390.96</v>
      </c>
      <c r="AD13" s="146">
        <v>7.4313857055691699</v>
      </c>
      <c r="AE13" s="146">
        <v>105.45285663967326</v>
      </c>
      <c r="AF13" s="139">
        <v>389.61700000000002</v>
      </c>
      <c r="AG13" s="146">
        <v>7.6295991247492729</v>
      </c>
      <c r="AH13" s="146">
        <v>105.07986098562552</v>
      </c>
      <c r="AI13" s="139">
        <v>366.245</v>
      </c>
      <c r="AJ13" s="146">
        <v>7.1819574998798901</v>
      </c>
      <c r="AK13" s="146">
        <v>98.185586025151949</v>
      </c>
      <c r="AL13" s="139">
        <v>366.51799999999997</v>
      </c>
      <c r="AM13" s="146">
        <v>7.3057585885289882</v>
      </c>
      <c r="AN13" s="289">
        <v>97.743007451304905</v>
      </c>
      <c r="AO13" s="293">
        <v>362.51400000000001</v>
      </c>
      <c r="AP13" s="293">
        <v>7.0510771976580813</v>
      </c>
      <c r="AQ13" s="293">
        <v>96.41960617636154</v>
      </c>
      <c r="AR13" s="293">
        <v>329.17700000000002</v>
      </c>
      <c r="AS13" s="293">
        <v>6.7540140153531203</v>
      </c>
      <c r="AT13" s="146">
        <v>89.139542919410275</v>
      </c>
      <c r="AU13" s="139">
        <v>315.19799999999998</v>
      </c>
      <c r="AV13" s="146">
        <v>6.6003293065903819</v>
      </c>
      <c r="AW13" s="146">
        <v>84.041347965650544</v>
      </c>
      <c r="AX13" s="139">
        <v>273.85399999999998</v>
      </c>
      <c r="AY13" s="146">
        <v>6.5382871585236311</v>
      </c>
      <c r="AZ13" s="146">
        <v>72.976085724929604</v>
      </c>
      <c r="BA13" s="139">
        <v>237.17099999999999</v>
      </c>
      <c r="BB13" s="146">
        <v>6.1630422750123568</v>
      </c>
      <c r="BC13" s="146">
        <v>63.340221846075117</v>
      </c>
      <c r="BD13" s="139">
        <v>229.98500000000001</v>
      </c>
      <c r="BE13" s="146">
        <v>5.885262648254316</v>
      </c>
      <c r="BF13" s="146">
        <v>61.453272292893644</v>
      </c>
      <c r="BG13" s="139">
        <v>220.94399999999999</v>
      </c>
      <c r="BH13" s="146">
        <v>6.0635067697961915</v>
      </c>
      <c r="BI13" s="146">
        <v>59.102563588140647</v>
      </c>
      <c r="BJ13" s="139">
        <v>211.84700000000001</v>
      </c>
      <c r="BK13" s="146">
        <v>5.966947963589976</v>
      </c>
      <c r="BL13" s="146">
        <v>56.6895408256105</v>
      </c>
      <c r="BM13" s="139">
        <v>203.631</v>
      </c>
      <c r="BN13" s="146">
        <v>6.3475443481166609</v>
      </c>
      <c r="BO13" s="146">
        <v>54.598016270198656</v>
      </c>
      <c r="BP13" s="139">
        <v>154.21799999999999</v>
      </c>
      <c r="BQ13" s="146">
        <v>5.5264829904888932</v>
      </c>
      <c r="BR13" s="146">
        <v>41.76457764339326</v>
      </c>
      <c r="BS13" s="139">
        <v>166.012</v>
      </c>
      <c r="BT13" s="146">
        <v>5.7875320470136771</v>
      </c>
      <c r="BU13" s="146">
        <v>44.95479796851496</v>
      </c>
      <c r="BV13" s="139">
        <v>152.70400000000001</v>
      </c>
      <c r="BW13" s="157">
        <v>6.2050783599192503</v>
      </c>
      <c r="BX13" s="156">
        <v>41.686060049830871</v>
      </c>
    </row>
    <row r="14" spans="1:76" ht="15" customHeight="1" x14ac:dyDescent="0.2">
      <c r="A14" s="140" t="s">
        <v>51</v>
      </c>
      <c r="B14" s="139">
        <v>77.017151533618772</v>
      </c>
      <c r="C14" s="146">
        <v>1.3583718411519461</v>
      </c>
      <c r="D14" s="146">
        <v>92.18223545235692</v>
      </c>
      <c r="E14" s="139">
        <v>76.600999999999999</v>
      </c>
      <c r="F14" s="146">
        <v>1.5527447953322588</v>
      </c>
      <c r="G14" s="146">
        <v>91.139370028150523</v>
      </c>
      <c r="H14" s="139">
        <v>81.082999999999998</v>
      </c>
      <c r="I14" s="146">
        <v>1.5850906897157069</v>
      </c>
      <c r="J14" s="146">
        <v>99.416617213593142</v>
      </c>
      <c r="K14" s="139">
        <v>83.91</v>
      </c>
      <c r="L14" s="146">
        <v>1.6628696719206291</v>
      </c>
      <c r="M14" s="146">
        <v>102.88282809457716</v>
      </c>
      <c r="N14" s="139">
        <v>90.477999999999994</v>
      </c>
      <c r="O14" s="146">
        <v>1.7811730882578172</v>
      </c>
      <c r="P14" s="146">
        <v>108.45950060536315</v>
      </c>
      <c r="Q14" s="139">
        <v>90.578999999999994</v>
      </c>
      <c r="R14" s="146">
        <v>1.8005895614349139</v>
      </c>
      <c r="S14" s="146">
        <v>106.81208742226026</v>
      </c>
      <c r="T14" s="139">
        <v>93.616</v>
      </c>
      <c r="U14" s="146">
        <v>1.7876739939225659</v>
      </c>
      <c r="V14" s="146">
        <v>108.39082681171399</v>
      </c>
      <c r="W14" s="139">
        <v>82.322000000000003</v>
      </c>
      <c r="X14" s="146">
        <v>1.724018054001166</v>
      </c>
      <c r="Y14" s="146">
        <v>93.689681282339421</v>
      </c>
      <c r="Z14" s="139">
        <v>103.712</v>
      </c>
      <c r="AA14" s="146">
        <v>2.0534211839840597</v>
      </c>
      <c r="AB14" s="146">
        <v>117.58720108542032</v>
      </c>
      <c r="AC14" s="139">
        <v>86.081999999999994</v>
      </c>
      <c r="AD14" s="146">
        <v>1.6362506248895161</v>
      </c>
      <c r="AE14" s="146">
        <v>96.172986126487601</v>
      </c>
      <c r="AF14" s="139">
        <v>87.790999999999997</v>
      </c>
      <c r="AG14" s="146">
        <v>1.7191501827714482</v>
      </c>
      <c r="AH14" s="146">
        <v>98.175844477098522</v>
      </c>
      <c r="AI14" s="139">
        <v>89.792000000000002</v>
      </c>
      <c r="AJ14" s="146">
        <v>1.7607948991227595</v>
      </c>
      <c r="AK14" s="146">
        <v>99.681390779204918</v>
      </c>
      <c r="AL14" s="139">
        <v>90.186999999999998</v>
      </c>
      <c r="AM14" s="146">
        <v>1.7976864705789724</v>
      </c>
      <c r="AN14" s="289">
        <v>99.490780883543692</v>
      </c>
      <c r="AO14" s="293">
        <v>89.858999999999995</v>
      </c>
      <c r="AP14" s="293">
        <v>1.7478021425499635</v>
      </c>
      <c r="AQ14" s="293">
        <v>98.919861471022742</v>
      </c>
      <c r="AR14" s="293">
        <v>87.025999999999996</v>
      </c>
      <c r="AS14" s="293">
        <v>1.7855889800931428</v>
      </c>
      <c r="AT14" s="146">
        <v>98.196987494344071</v>
      </c>
      <c r="AU14" s="139">
        <v>85.763000000000005</v>
      </c>
      <c r="AV14" s="146">
        <v>1.7958998544442255</v>
      </c>
      <c r="AW14" s="146">
        <v>95.638433350952681</v>
      </c>
      <c r="AX14" s="139">
        <v>67.975999999999999</v>
      </c>
      <c r="AY14" s="146">
        <v>1.6229326863503999</v>
      </c>
      <c r="AZ14" s="146">
        <v>75.971040343689154</v>
      </c>
      <c r="BA14" s="139">
        <v>63.741</v>
      </c>
      <c r="BB14" s="146">
        <v>1.6563512303425065</v>
      </c>
      <c r="BC14" s="146">
        <v>71.524190933154983</v>
      </c>
      <c r="BD14" s="139">
        <v>63.503999999999998</v>
      </c>
      <c r="BE14" s="146">
        <v>1.6250525869719419</v>
      </c>
      <c r="BF14" s="146">
        <v>71.440464030023364</v>
      </c>
      <c r="BG14" s="139">
        <v>60.985999999999997</v>
      </c>
      <c r="BH14" s="146">
        <v>1.6736776009431824</v>
      </c>
      <c r="BI14" s="146">
        <v>68.935036984790116</v>
      </c>
      <c r="BJ14" s="139">
        <v>60.268000000000001</v>
      </c>
      <c r="BK14" s="146">
        <v>1.697527082609811</v>
      </c>
      <c r="BL14" s="146">
        <v>68.127147766323034</v>
      </c>
      <c r="BM14" s="139">
        <v>55.887999999999998</v>
      </c>
      <c r="BN14" s="146">
        <v>1.7421294327854993</v>
      </c>
      <c r="BO14" s="146">
        <v>63.364001746002053</v>
      </c>
      <c r="BP14" s="139">
        <v>49.832999999999998</v>
      </c>
      <c r="BQ14" s="146">
        <v>1.7857917160450338</v>
      </c>
      <c r="BR14" s="146">
        <v>57.268449087242075</v>
      </c>
      <c r="BS14" s="139">
        <v>51.597999999999999</v>
      </c>
      <c r="BT14" s="146">
        <v>1.7988162214888785</v>
      </c>
      <c r="BU14" s="146">
        <v>59.619713167223601</v>
      </c>
      <c r="BV14" s="139">
        <v>43.591000000000001</v>
      </c>
      <c r="BW14" s="157">
        <v>1.7713063887471188</v>
      </c>
      <c r="BX14" s="156">
        <v>50.757325235325077</v>
      </c>
    </row>
    <row r="15" spans="1:76" ht="15" customHeight="1" x14ac:dyDescent="0.2">
      <c r="A15" s="140" t="s">
        <v>52</v>
      </c>
      <c r="B15" s="139">
        <v>169.36842485810348</v>
      </c>
      <c r="C15" s="146">
        <v>2.9871956379363263</v>
      </c>
      <c r="D15" s="146">
        <v>115.92724165486769</v>
      </c>
      <c r="E15" s="139">
        <v>151.82900000000001</v>
      </c>
      <c r="F15" s="146">
        <v>3.0776581184384213</v>
      </c>
      <c r="G15" s="146">
        <v>103.34162585633631</v>
      </c>
      <c r="H15" s="139">
        <v>158.13300000000001</v>
      </c>
      <c r="I15" s="146">
        <v>3.0913403060667943</v>
      </c>
      <c r="J15" s="146">
        <v>108.02408413873383</v>
      </c>
      <c r="K15" s="139">
        <v>162.03</v>
      </c>
      <c r="L15" s="146">
        <v>3.2109971748456623</v>
      </c>
      <c r="M15" s="146">
        <v>110.68689253402628</v>
      </c>
      <c r="N15" s="139">
        <v>168.24</v>
      </c>
      <c r="O15" s="146">
        <v>3.3120157427053556</v>
      </c>
      <c r="P15" s="146">
        <v>113.32337779645844</v>
      </c>
      <c r="Q15" s="139">
        <v>162.87</v>
      </c>
      <c r="R15" s="146">
        <v>3.237638104537524</v>
      </c>
      <c r="S15" s="146">
        <v>108.23171035607416</v>
      </c>
      <c r="T15" s="139">
        <v>168.46199999999999</v>
      </c>
      <c r="U15" s="146">
        <v>3.2169195048301917</v>
      </c>
      <c r="V15" s="146">
        <v>110.62695057875399</v>
      </c>
      <c r="W15" s="139">
        <v>150.04300000000001</v>
      </c>
      <c r="X15" s="146">
        <v>3.1422565155911784</v>
      </c>
      <c r="Y15" s="146">
        <v>97.368136668363618</v>
      </c>
      <c r="Z15" s="139">
        <v>211.941</v>
      </c>
      <c r="AA15" s="146">
        <v>4.1962756397983414</v>
      </c>
      <c r="AB15" s="146">
        <v>135.86055427242809</v>
      </c>
      <c r="AC15" s="139">
        <v>159.04400000000001</v>
      </c>
      <c r="AD15" s="146">
        <v>3.0231156848694063</v>
      </c>
      <c r="AE15" s="146">
        <v>101.30111405740907</v>
      </c>
      <c r="AF15" s="139">
        <v>162.786</v>
      </c>
      <c r="AG15" s="146">
        <v>3.1877251842743899</v>
      </c>
      <c r="AH15" s="146">
        <v>103.7132273770402</v>
      </c>
      <c r="AI15" s="139">
        <v>158.43700000000001</v>
      </c>
      <c r="AJ15" s="146">
        <v>3.1069033035494553</v>
      </c>
      <c r="AK15" s="146">
        <v>101.59200585813015</v>
      </c>
      <c r="AL15" s="139">
        <v>154.602</v>
      </c>
      <c r="AM15" s="146">
        <v>3.081662808658125</v>
      </c>
      <c r="AN15" s="289">
        <v>98.766078826577058</v>
      </c>
      <c r="AO15" s="293">
        <v>162.411</v>
      </c>
      <c r="AP15" s="293">
        <v>3.1589745464970918</v>
      </c>
      <c r="AQ15" s="293">
        <v>103.60381624071202</v>
      </c>
      <c r="AR15" s="293">
        <v>146.04400000000001</v>
      </c>
      <c r="AS15" s="293">
        <v>2.9965131915602581</v>
      </c>
      <c r="AT15" s="146">
        <v>94.517378515424028</v>
      </c>
      <c r="AU15" s="139">
        <v>141.38</v>
      </c>
      <c r="AV15" s="146">
        <v>2.9605345128006784</v>
      </c>
      <c r="AW15" s="146">
        <v>91.028614327896165</v>
      </c>
      <c r="AX15" s="139">
        <v>124.393</v>
      </c>
      <c r="AY15" s="146">
        <v>2.9698932807635825</v>
      </c>
      <c r="AZ15" s="146">
        <v>80.212355461324378</v>
      </c>
      <c r="BA15" s="139">
        <v>110.331</v>
      </c>
      <c r="BB15" s="146">
        <v>2.8670226007580535</v>
      </c>
      <c r="BC15" s="146">
        <v>71.469381092299798</v>
      </c>
      <c r="BD15" s="139">
        <v>113.271</v>
      </c>
      <c r="BE15" s="146">
        <v>2.8985785396022115</v>
      </c>
      <c r="BF15" s="146">
        <v>73.645610852667829</v>
      </c>
      <c r="BG15" s="139">
        <v>109.70699999999999</v>
      </c>
      <c r="BH15" s="146">
        <v>3.0107590031593112</v>
      </c>
      <c r="BI15" s="146">
        <v>71.602741746629917</v>
      </c>
      <c r="BJ15" s="139">
        <v>110.407</v>
      </c>
      <c r="BK15" s="146">
        <v>3.1097576260984505</v>
      </c>
      <c r="BL15" s="146">
        <v>72.078853444386922</v>
      </c>
      <c r="BM15" s="139">
        <v>100.676</v>
      </c>
      <c r="BN15" s="146">
        <v>3.1382519105194842</v>
      </c>
      <c r="BO15" s="146">
        <v>66.005319710398993</v>
      </c>
      <c r="BP15" s="139">
        <v>98.14</v>
      </c>
      <c r="BQ15" s="146">
        <v>3.5168984209792629</v>
      </c>
      <c r="BR15" s="146">
        <v>64.878572486302375</v>
      </c>
      <c r="BS15" s="139">
        <v>98.674000000000007</v>
      </c>
      <c r="BT15" s="146">
        <v>3.4399858878094811</v>
      </c>
      <c r="BU15" s="146">
        <v>65.860118165629444</v>
      </c>
      <c r="BV15" s="139">
        <v>89.114999999999995</v>
      </c>
      <c r="BW15" s="157">
        <v>3.6211596162785775</v>
      </c>
      <c r="BX15" s="156">
        <v>59.923343307669022</v>
      </c>
    </row>
    <row r="16" spans="1:76" ht="15" customHeight="1" x14ac:dyDescent="0.2">
      <c r="A16" s="140" t="s">
        <v>53</v>
      </c>
      <c r="B16" s="139">
        <v>682.29017647332239</v>
      </c>
      <c r="C16" s="146">
        <v>12.033732029305105</v>
      </c>
      <c r="D16" s="146">
        <v>129.61249929917864</v>
      </c>
      <c r="E16" s="139">
        <v>563.34</v>
      </c>
      <c r="F16" s="146">
        <v>11.419214540312458</v>
      </c>
      <c r="G16" s="146">
        <v>106.24441987649894</v>
      </c>
      <c r="H16" s="139">
        <v>600.36699999999996</v>
      </c>
      <c r="I16" s="146">
        <v>11.736567987279081</v>
      </c>
      <c r="J16" s="146">
        <v>120.64807089126928</v>
      </c>
      <c r="K16" s="139">
        <v>571.68899999999996</v>
      </c>
      <c r="L16" s="146">
        <v>11.329332616739752</v>
      </c>
      <c r="M16" s="146">
        <v>114.88562320042828</v>
      </c>
      <c r="N16" s="139">
        <v>580.92200000000003</v>
      </c>
      <c r="O16" s="146">
        <v>11.436179322895153</v>
      </c>
      <c r="P16" s="146">
        <v>112.89234628984192</v>
      </c>
      <c r="Q16" s="139">
        <v>550.84799999999996</v>
      </c>
      <c r="R16" s="146">
        <v>10.950122641421293</v>
      </c>
      <c r="S16" s="146">
        <v>105.8277214114743</v>
      </c>
      <c r="T16" s="139">
        <v>556.91300000000001</v>
      </c>
      <c r="U16" s="146">
        <v>10.634708671353165</v>
      </c>
      <c r="V16" s="146">
        <v>105.55577904398731</v>
      </c>
      <c r="W16" s="139">
        <v>482.88099999999997</v>
      </c>
      <c r="X16" s="146">
        <v>10.112674156776281</v>
      </c>
      <c r="Y16" s="146">
        <v>87.791545640623099</v>
      </c>
      <c r="Z16" s="139">
        <v>471.43299999999999</v>
      </c>
      <c r="AA16" s="146">
        <v>9.3340260435548164</v>
      </c>
      <c r="AB16" s="146">
        <v>84.696738024717419</v>
      </c>
      <c r="AC16" s="139">
        <v>571.53099999999995</v>
      </c>
      <c r="AD16" s="146">
        <v>10.863687598960642</v>
      </c>
      <c r="AE16" s="146">
        <v>101.48026111173314</v>
      </c>
      <c r="AF16" s="139">
        <v>547.90899999999999</v>
      </c>
      <c r="AG16" s="146">
        <v>10.729321428074876</v>
      </c>
      <c r="AH16" s="146">
        <v>97.376442006074598</v>
      </c>
      <c r="AI16" s="139">
        <v>551.09799999999996</v>
      </c>
      <c r="AJ16" s="146">
        <v>10.806870849482744</v>
      </c>
      <c r="AK16" s="146">
        <v>96.992397570658099</v>
      </c>
      <c r="AL16" s="139">
        <v>535.73099999999999</v>
      </c>
      <c r="AM16" s="146">
        <v>10.678660678032793</v>
      </c>
      <c r="AN16" s="289">
        <v>93.517224188156163</v>
      </c>
      <c r="AO16" s="293">
        <v>583.28800000000001</v>
      </c>
      <c r="AP16" s="293">
        <v>11.345241056807701</v>
      </c>
      <c r="AQ16" s="293">
        <v>101.16537696802186</v>
      </c>
      <c r="AR16" s="293">
        <v>589.37599999999998</v>
      </c>
      <c r="AS16" s="293">
        <v>12.092745739564915</v>
      </c>
      <c r="AT16" s="146">
        <v>106.054836938097</v>
      </c>
      <c r="AU16" s="139">
        <v>585.37099999999998</v>
      </c>
      <c r="AV16" s="146">
        <v>12.257823230249299</v>
      </c>
      <c r="AW16" s="146">
        <v>99.71482599888833</v>
      </c>
      <c r="AX16" s="139">
        <v>532.89800000000002</v>
      </c>
      <c r="AY16" s="146">
        <v>12.722984328156342</v>
      </c>
      <c r="AZ16" s="146">
        <v>90.437807863485745</v>
      </c>
      <c r="BA16" s="139">
        <v>501.34</v>
      </c>
      <c r="BB16" s="146">
        <v>13.027645092168497</v>
      </c>
      <c r="BC16" s="146">
        <v>85.139234762430732</v>
      </c>
      <c r="BD16" s="139">
        <v>508.70699999999999</v>
      </c>
      <c r="BE16" s="146">
        <v>13.017693788749302</v>
      </c>
      <c r="BF16" s="146">
        <v>86.248949666029404</v>
      </c>
      <c r="BG16" s="139">
        <v>494.02800000000002</v>
      </c>
      <c r="BH16" s="146">
        <v>13.557924734180936</v>
      </c>
      <c r="BI16" s="146">
        <v>85.160121258381508</v>
      </c>
      <c r="BJ16" s="139">
        <v>380.34899999999999</v>
      </c>
      <c r="BK16" s="146">
        <v>10.713027283858084</v>
      </c>
      <c r="BL16" s="146">
        <v>64.502086169315575</v>
      </c>
      <c r="BM16" s="139">
        <v>352.286</v>
      </c>
      <c r="BN16" s="146">
        <v>10.981387942998003</v>
      </c>
      <c r="BO16" s="146">
        <v>59.921940194064312</v>
      </c>
      <c r="BP16" s="139">
        <v>308.54899999999998</v>
      </c>
      <c r="BQ16" s="146">
        <v>11.057015395299883</v>
      </c>
      <c r="BR16" s="146">
        <v>53.607554250568995</v>
      </c>
      <c r="BS16" s="139">
        <v>309.95800000000003</v>
      </c>
      <c r="BT16" s="146">
        <v>10.805796317303962</v>
      </c>
      <c r="BU16" s="146">
        <v>54.090125312390988</v>
      </c>
      <c r="BV16" s="139">
        <v>241.81899999999999</v>
      </c>
      <c r="BW16" s="157">
        <v>9.8262379761978291</v>
      </c>
      <c r="BX16" s="156">
        <v>42.313909543539133</v>
      </c>
    </row>
    <row r="17" spans="1:76" ht="15" customHeight="1" x14ac:dyDescent="0.2">
      <c r="A17" s="140" t="s">
        <v>54</v>
      </c>
      <c r="B17" s="139">
        <v>121.86058762465979</v>
      </c>
      <c r="C17" s="146">
        <v>2.1492873662473837</v>
      </c>
      <c r="D17" s="146">
        <v>95.276828143400692</v>
      </c>
      <c r="E17" s="139">
        <v>109.95699999999999</v>
      </c>
      <c r="F17" s="146">
        <v>2.2288894330406803</v>
      </c>
      <c r="G17" s="146">
        <v>85.817887227099718</v>
      </c>
      <c r="H17" s="139">
        <v>116.18899999999999</v>
      </c>
      <c r="I17" s="146">
        <v>2.2713775038834063</v>
      </c>
      <c r="J17" s="146">
        <v>93.382552687373504</v>
      </c>
      <c r="K17" s="139">
        <v>136.37200000000001</v>
      </c>
      <c r="L17" s="146">
        <v>2.7025248826023125</v>
      </c>
      <c r="M17" s="146">
        <v>109.60468596541142</v>
      </c>
      <c r="N17" s="139">
        <v>129.553</v>
      </c>
      <c r="O17" s="146">
        <v>2.5504135491839452</v>
      </c>
      <c r="P17" s="146">
        <v>101.7471357529035</v>
      </c>
      <c r="Q17" s="139">
        <v>131.49199999999999</v>
      </c>
      <c r="R17" s="146">
        <v>2.6138853664999577</v>
      </c>
      <c r="S17" s="146">
        <v>102.2571032183007</v>
      </c>
      <c r="T17" s="139">
        <v>133.54400000000001</v>
      </c>
      <c r="U17" s="146">
        <v>2.5501317706844464</v>
      </c>
      <c r="V17" s="146">
        <v>102.56435911802917</v>
      </c>
      <c r="W17" s="139">
        <v>107.854</v>
      </c>
      <c r="X17" s="146">
        <v>2.2587187288482031</v>
      </c>
      <c r="Y17" s="146">
        <v>82.142499944647909</v>
      </c>
      <c r="Z17" s="139">
        <v>116.593</v>
      </c>
      <c r="AA17" s="146">
        <v>2.3084554931372789</v>
      </c>
      <c r="AB17" s="146">
        <v>87.614153311172998</v>
      </c>
      <c r="AC17" s="139">
        <v>121.577</v>
      </c>
      <c r="AD17" s="146">
        <v>2.3109412214190272</v>
      </c>
      <c r="AE17" s="146">
        <v>91.408020679191551</v>
      </c>
      <c r="AF17" s="139">
        <v>127.416</v>
      </c>
      <c r="AG17" s="146">
        <v>2.4950990384892169</v>
      </c>
      <c r="AH17" s="146">
        <v>95.465937400490745</v>
      </c>
      <c r="AI17" s="139">
        <v>129.36000000000001</v>
      </c>
      <c r="AJ17" s="146">
        <v>2.5367118245558649</v>
      </c>
      <c r="AK17" s="146">
        <v>96.616769910777379</v>
      </c>
      <c r="AL17" s="139">
        <v>121.41800000000001</v>
      </c>
      <c r="AM17" s="146">
        <v>2.4202101842256392</v>
      </c>
      <c r="AN17" s="289">
        <v>90.450741452033213</v>
      </c>
      <c r="AO17" s="293">
        <v>124.057</v>
      </c>
      <c r="AP17" s="293">
        <v>2.4129702133155373</v>
      </c>
      <c r="AQ17" s="293">
        <v>92.267998682066349</v>
      </c>
      <c r="AR17" s="293">
        <v>124.083</v>
      </c>
      <c r="AS17" s="293">
        <v>2.5459200401822155</v>
      </c>
      <c r="AT17" s="146">
        <v>94.538924363831967</v>
      </c>
      <c r="AU17" s="139">
        <v>124.04300000000001</v>
      </c>
      <c r="AV17" s="146">
        <v>2.5974931572452578</v>
      </c>
      <c r="AW17" s="146">
        <v>92.990009288280802</v>
      </c>
      <c r="AX17" s="139">
        <v>101.221</v>
      </c>
      <c r="AY17" s="146">
        <v>2.416659842371923</v>
      </c>
      <c r="AZ17" s="146">
        <v>76.016053182173891</v>
      </c>
      <c r="BA17" s="139">
        <v>96.061999999999998</v>
      </c>
      <c r="BB17" s="146">
        <v>2.4962333802287673</v>
      </c>
      <c r="BC17" s="146">
        <v>72.41693070478766</v>
      </c>
      <c r="BD17" s="139">
        <v>95.701999999999998</v>
      </c>
      <c r="BE17" s="146">
        <v>2.4489919167042831</v>
      </c>
      <c r="BF17" s="146">
        <v>72.37830753255632</v>
      </c>
      <c r="BG17" s="139">
        <v>95.43</v>
      </c>
      <c r="BH17" s="146">
        <v>2.61894620827744</v>
      </c>
      <c r="BI17" s="146">
        <v>72.525723718260025</v>
      </c>
      <c r="BJ17" s="139">
        <v>94.087999999999994</v>
      </c>
      <c r="BK17" s="146">
        <v>2.6501116371638664</v>
      </c>
      <c r="BL17" s="146">
        <v>71.539147016870487</v>
      </c>
      <c r="BM17" s="139">
        <v>90.275000000000006</v>
      </c>
      <c r="BN17" s="146">
        <v>2.8140340420968895</v>
      </c>
      <c r="BO17" s="146">
        <v>68.829198371429882</v>
      </c>
      <c r="BP17" s="139">
        <v>81.784999999999997</v>
      </c>
      <c r="BQ17" s="146">
        <v>2.9308084100243428</v>
      </c>
      <c r="BR17" s="146">
        <v>63.206127636422366</v>
      </c>
      <c r="BS17" s="139">
        <v>81.244</v>
      </c>
      <c r="BT17" s="146">
        <v>2.8323389491577666</v>
      </c>
      <c r="BU17" s="146">
        <v>63.421732192984926</v>
      </c>
      <c r="BV17" s="139">
        <v>71.405000000000001</v>
      </c>
      <c r="BW17" s="157">
        <v>2.9015194119999088</v>
      </c>
      <c r="BX17" s="156">
        <v>55.962224225087191</v>
      </c>
    </row>
    <row r="18" spans="1:76" ht="15" customHeight="1" x14ac:dyDescent="0.2">
      <c r="A18" s="140" t="s">
        <v>55</v>
      </c>
      <c r="B18" s="139">
        <v>26.501469319877909</v>
      </c>
      <c r="C18" s="146">
        <v>0.46741341320005197</v>
      </c>
      <c r="D18" s="146">
        <v>80.800365014094794</v>
      </c>
      <c r="E18" s="139">
        <v>22.948</v>
      </c>
      <c r="F18" s="146">
        <v>0.46516869966821156</v>
      </c>
      <c r="G18" s="146">
        <v>70.139404664753329</v>
      </c>
      <c r="H18" s="139">
        <v>23.602</v>
      </c>
      <c r="I18" s="146">
        <v>0.46139524263618897</v>
      </c>
      <c r="J18" s="146">
        <v>74.560572172308781</v>
      </c>
      <c r="K18" s="139">
        <v>24.701000000000001</v>
      </c>
      <c r="L18" s="146">
        <v>0.48950713581350808</v>
      </c>
      <c r="M18" s="146">
        <v>78.032399509711013</v>
      </c>
      <c r="N18" s="139">
        <v>24.966999999999999</v>
      </c>
      <c r="O18" s="146">
        <v>0.49150675848861514</v>
      </c>
      <c r="P18" s="146">
        <v>77.767429690979824</v>
      </c>
      <c r="Q18" s="139">
        <v>24.100999999999999</v>
      </c>
      <c r="R18" s="146">
        <v>0.47909569569263133</v>
      </c>
      <c r="S18" s="146">
        <v>74.918323764287507</v>
      </c>
      <c r="T18" s="139">
        <v>24.21</v>
      </c>
      <c r="U18" s="146">
        <v>0.46230972689353655</v>
      </c>
      <c r="V18" s="146">
        <v>75.197311408808119</v>
      </c>
      <c r="W18" s="139">
        <v>22.710999999999999</v>
      </c>
      <c r="X18" s="146">
        <v>0.4756222397952003</v>
      </c>
      <c r="Y18" s="146">
        <v>70.924223773252436</v>
      </c>
      <c r="Z18" s="139">
        <v>24.414999999999999</v>
      </c>
      <c r="AA18" s="146">
        <v>0.48339901078921255</v>
      </c>
      <c r="AB18" s="146">
        <v>74.804106745460317</v>
      </c>
      <c r="AC18" s="139">
        <v>25.526</v>
      </c>
      <c r="AD18" s="146">
        <v>0.48519938489962822</v>
      </c>
      <c r="AE18" s="146">
        <v>81.048644773141717</v>
      </c>
      <c r="AF18" s="139">
        <v>26.061</v>
      </c>
      <c r="AG18" s="146">
        <v>0.51033446381983016</v>
      </c>
      <c r="AH18" s="146">
        <v>81.23879736280179</v>
      </c>
      <c r="AI18" s="139">
        <v>25.536000000000001</v>
      </c>
      <c r="AJ18" s="146">
        <v>0.50075350302920962</v>
      </c>
      <c r="AK18" s="146">
        <v>79.742933962882816</v>
      </c>
      <c r="AL18" s="139">
        <v>25.048999999999999</v>
      </c>
      <c r="AM18" s="146">
        <v>0.4992986616866365</v>
      </c>
      <c r="AN18" s="289">
        <v>78.331978235036587</v>
      </c>
      <c r="AO18" s="293">
        <v>24.913</v>
      </c>
      <c r="AP18" s="293">
        <v>0.48457021308213144</v>
      </c>
      <c r="AQ18" s="293">
        <v>77.966907956298726</v>
      </c>
      <c r="AR18" s="293">
        <v>24.495000000000001</v>
      </c>
      <c r="AS18" s="293">
        <v>0.5025854579939506</v>
      </c>
      <c r="AT18" s="146">
        <v>78.173619156127032</v>
      </c>
      <c r="AU18" s="139">
        <v>23.797000000000001</v>
      </c>
      <c r="AV18" s="146">
        <v>0.49831546046907443</v>
      </c>
      <c r="AW18" s="146">
        <v>75.6120422591151</v>
      </c>
      <c r="AX18" s="139">
        <v>19.445</v>
      </c>
      <c r="AY18" s="146">
        <v>0.46425100161944699</v>
      </c>
      <c r="AZ18" s="146">
        <v>62.055605907808577</v>
      </c>
      <c r="BA18" s="139">
        <v>16.658000000000001</v>
      </c>
      <c r="BB18" s="146">
        <v>0.43286893514449842</v>
      </c>
      <c r="BC18" s="146">
        <v>53.38640566361245</v>
      </c>
      <c r="BD18" s="139">
        <v>16.111000000000001</v>
      </c>
      <c r="BE18" s="146">
        <v>0.41227674207459308</v>
      </c>
      <c r="BF18" s="146">
        <v>51.895802531172599</v>
      </c>
      <c r="BG18" s="139">
        <v>15.772</v>
      </c>
      <c r="BH18" s="146">
        <v>0.43284103109034655</v>
      </c>
      <c r="BI18" s="146">
        <v>51.09233679736699</v>
      </c>
      <c r="BJ18" s="139">
        <v>14.932</v>
      </c>
      <c r="BK18" s="146">
        <v>0.42057931900062556</v>
      </c>
      <c r="BL18" s="146">
        <v>48.403043180882555</v>
      </c>
      <c r="BM18" s="139">
        <v>13.223000000000001</v>
      </c>
      <c r="BN18" s="146">
        <v>0.41218468167983574</v>
      </c>
      <c r="BO18" s="146">
        <v>43.266572212933184</v>
      </c>
      <c r="BP18" s="139">
        <v>11.474</v>
      </c>
      <c r="BQ18" s="146">
        <v>0.41117681355528901</v>
      </c>
      <c r="BR18" s="146">
        <v>38.180995354656659</v>
      </c>
      <c r="BS18" s="139">
        <v>10.961</v>
      </c>
      <c r="BT18" s="146">
        <v>0.38212381494902126</v>
      </c>
      <c r="BU18" s="146">
        <v>37.245067857312762</v>
      </c>
      <c r="BV18" s="139">
        <v>10.351000000000001</v>
      </c>
      <c r="BW18" s="157">
        <v>0.42060958523368192</v>
      </c>
      <c r="BX18" s="156">
        <v>35.430429573849054</v>
      </c>
    </row>
    <row r="19" spans="1:76" ht="15" customHeight="1" x14ac:dyDescent="0.2">
      <c r="A19" s="140" t="s">
        <v>56</v>
      </c>
      <c r="B19" s="139">
        <v>447.73714409663944</v>
      </c>
      <c r="C19" s="146">
        <v>7.8968582538810672</v>
      </c>
      <c r="D19" s="146">
        <v>77.450336794807953</v>
      </c>
      <c r="E19" s="139">
        <v>311.423</v>
      </c>
      <c r="F19" s="146">
        <v>6.312717097645697</v>
      </c>
      <c r="G19" s="146">
        <v>53.858501993343765</v>
      </c>
      <c r="H19" s="139">
        <v>323.56599999999997</v>
      </c>
      <c r="I19" s="146">
        <v>6.3253882331506279</v>
      </c>
      <c r="J19" s="146">
        <v>57.243070843797739</v>
      </c>
      <c r="K19" s="139">
        <v>328.19200000000001</v>
      </c>
      <c r="L19" s="146">
        <v>6.5038794347154703</v>
      </c>
      <c r="M19" s="146">
        <v>58.061470940604607</v>
      </c>
      <c r="N19" s="139">
        <v>330.43</v>
      </c>
      <c r="O19" s="146">
        <v>6.5049296354144719</v>
      </c>
      <c r="P19" s="146">
        <v>57.716042590013302</v>
      </c>
      <c r="Q19" s="139">
        <v>338.79199999999997</v>
      </c>
      <c r="R19" s="146">
        <v>6.7347325395252451</v>
      </c>
      <c r="S19" s="146">
        <v>58.814451128255506</v>
      </c>
      <c r="T19" s="139">
        <v>330.15300000000002</v>
      </c>
      <c r="U19" s="146">
        <v>6.3045412335019329</v>
      </c>
      <c r="V19" s="146">
        <v>56.983900116531636</v>
      </c>
      <c r="W19" s="139">
        <v>308.07600000000002</v>
      </c>
      <c r="X19" s="146">
        <v>6.4518425937715715</v>
      </c>
      <c r="Y19" s="146">
        <v>53.158732179116143</v>
      </c>
      <c r="Z19" s="139">
        <v>374.79899999999998</v>
      </c>
      <c r="AA19" s="146">
        <v>7.4207440444311308</v>
      </c>
      <c r="AB19" s="146">
        <v>64.356376013311788</v>
      </c>
      <c r="AC19" s="139">
        <v>372.82900000000001</v>
      </c>
      <c r="AD19" s="146">
        <v>7.086750821622795</v>
      </c>
      <c r="AE19" s="146">
        <v>64.166942773752865</v>
      </c>
      <c r="AF19" s="139">
        <v>376.60599999999999</v>
      </c>
      <c r="AG19" s="146">
        <v>7.374813747796745</v>
      </c>
      <c r="AH19" s="146">
        <v>64.787280563678209</v>
      </c>
      <c r="AI19" s="139">
        <v>422.28</v>
      </c>
      <c r="AJ19" s="146">
        <v>8.2807874866531428</v>
      </c>
      <c r="AK19" s="146">
        <v>72.498627388164323</v>
      </c>
      <c r="AL19" s="139">
        <v>404.36900000000003</v>
      </c>
      <c r="AM19" s="146">
        <v>8.0602379547113063</v>
      </c>
      <c r="AN19" s="289">
        <v>69.311813256506284</v>
      </c>
      <c r="AO19" s="293">
        <v>415.404</v>
      </c>
      <c r="AP19" s="293">
        <v>8.0798139443330683</v>
      </c>
      <c r="AQ19" s="293">
        <v>71.175708927393771</v>
      </c>
      <c r="AR19" s="293">
        <v>403.97800000000001</v>
      </c>
      <c r="AS19" s="293">
        <v>8.2887719187377087</v>
      </c>
      <c r="AT19" s="146">
        <v>70.016551843667401</v>
      </c>
      <c r="AU19" s="139">
        <v>403.75</v>
      </c>
      <c r="AV19" s="146">
        <v>8.454631557103367</v>
      </c>
      <c r="AW19" s="146">
        <v>68.782352194604229</v>
      </c>
      <c r="AX19" s="139">
        <v>341.86799999999999</v>
      </c>
      <c r="AY19" s="146">
        <v>8.1621270980528209</v>
      </c>
      <c r="AZ19" s="146">
        <v>58.32403115296367</v>
      </c>
      <c r="BA19" s="139">
        <v>324.75700000000001</v>
      </c>
      <c r="BB19" s="146">
        <v>8.4390212973179182</v>
      </c>
      <c r="BC19" s="146">
        <v>55.505952126614083</v>
      </c>
      <c r="BD19" s="139">
        <v>320.875</v>
      </c>
      <c r="BE19" s="146">
        <v>8.2111166043811714</v>
      </c>
      <c r="BF19" s="146">
        <v>54.952968650562312</v>
      </c>
      <c r="BG19" s="139">
        <v>316.62400000000002</v>
      </c>
      <c r="BH19" s="146">
        <v>8.689313887138594</v>
      </c>
      <c r="BI19" s="146">
        <v>54.538213817688749</v>
      </c>
      <c r="BJ19" s="139">
        <v>310.95400000000001</v>
      </c>
      <c r="BK19" s="146">
        <v>8.7584263032762202</v>
      </c>
      <c r="BL19" s="146">
        <v>53.365620591536441</v>
      </c>
      <c r="BM19" s="139">
        <v>297.51600000000002</v>
      </c>
      <c r="BN19" s="146">
        <v>9.274108580099675</v>
      </c>
      <c r="BO19" s="146">
        <v>51.280902191981241</v>
      </c>
      <c r="BP19" s="139">
        <v>283.959</v>
      </c>
      <c r="BQ19" s="146">
        <v>10.17581983618148</v>
      </c>
      <c r="BR19" s="146">
        <v>49.711465556797158</v>
      </c>
      <c r="BS19" s="139">
        <v>283.81</v>
      </c>
      <c r="BT19" s="146">
        <v>9.8942213229341949</v>
      </c>
      <c r="BU19" s="146">
        <v>50.461749634618599</v>
      </c>
      <c r="BV19" s="139">
        <v>210.75800000000001</v>
      </c>
      <c r="BW19" s="157">
        <v>8.5640841430470811</v>
      </c>
      <c r="BX19" s="156">
        <v>37.471952663563535</v>
      </c>
    </row>
    <row r="20" spans="1:76" ht="15" customHeight="1" x14ac:dyDescent="0.2">
      <c r="A20" s="140" t="s">
        <v>57</v>
      </c>
      <c r="B20" s="139">
        <v>299.33118831567913</v>
      </c>
      <c r="C20" s="146">
        <v>5.279383219062348</v>
      </c>
      <c r="D20" s="146">
        <v>73.271401823902863</v>
      </c>
      <c r="E20" s="139">
        <v>239.89400000000001</v>
      </c>
      <c r="F20" s="146">
        <v>4.8627845580532485</v>
      </c>
      <c r="G20" s="146">
        <v>58.702474032253647</v>
      </c>
      <c r="H20" s="139">
        <v>245.14699999999999</v>
      </c>
      <c r="I20" s="146">
        <v>4.7923760506115505</v>
      </c>
      <c r="J20" s="146">
        <v>61.540805831674604</v>
      </c>
      <c r="K20" s="139">
        <v>255.26900000000001</v>
      </c>
      <c r="L20" s="146">
        <v>5.0587424416816482</v>
      </c>
      <c r="M20" s="146">
        <v>64.081795672987013</v>
      </c>
      <c r="N20" s="139">
        <v>260.654</v>
      </c>
      <c r="O20" s="146">
        <v>5.1313014229619691</v>
      </c>
      <c r="P20" s="146">
        <v>64.775543078616394</v>
      </c>
      <c r="Q20" s="139">
        <v>263.59300000000002</v>
      </c>
      <c r="R20" s="146">
        <v>5.2398768397455626</v>
      </c>
      <c r="S20" s="146">
        <v>65.229807547160476</v>
      </c>
      <c r="T20" s="139">
        <v>253.34299999999999</v>
      </c>
      <c r="U20" s="146">
        <v>4.8377915382234296</v>
      </c>
      <c r="V20" s="146">
        <v>62.240070282267176</v>
      </c>
      <c r="W20" s="139">
        <v>260.42700000000002</v>
      </c>
      <c r="X20" s="146">
        <v>5.4539594488637508</v>
      </c>
      <c r="Y20" s="146">
        <v>63.954638343396311</v>
      </c>
      <c r="Z20" s="139">
        <v>252.858</v>
      </c>
      <c r="AA20" s="146">
        <v>5.006402091752558</v>
      </c>
      <c r="AB20" s="146">
        <v>62.062343954906929</v>
      </c>
      <c r="AC20" s="139">
        <v>254.727</v>
      </c>
      <c r="AD20" s="146">
        <v>4.8418625604218279</v>
      </c>
      <c r="AE20" s="146">
        <v>62.50456528442519</v>
      </c>
      <c r="AF20" s="139">
        <v>257.23899999999998</v>
      </c>
      <c r="AG20" s="146">
        <v>5.0373326863339587</v>
      </c>
      <c r="AH20" s="146">
        <v>63.053379879216656</v>
      </c>
      <c r="AI20" s="139">
        <v>256.85899999999998</v>
      </c>
      <c r="AJ20" s="146">
        <v>5.0369299825571634</v>
      </c>
      <c r="AK20" s="146">
        <v>62.893437495026355</v>
      </c>
      <c r="AL20" s="139">
        <v>251.06399999999999</v>
      </c>
      <c r="AM20" s="146">
        <v>5.0044280888535946</v>
      </c>
      <c r="AN20" s="289">
        <v>61.365951165643637</v>
      </c>
      <c r="AO20" s="293">
        <v>250.28700000000001</v>
      </c>
      <c r="AP20" s="293">
        <v>4.8682063549828376</v>
      </c>
      <c r="AQ20" s="293">
        <v>61.191170117599249</v>
      </c>
      <c r="AR20" s="293">
        <v>226.46199999999999</v>
      </c>
      <c r="AS20" s="293">
        <v>4.6465200240141256</v>
      </c>
      <c r="AT20" s="146">
        <v>55.905458744846392</v>
      </c>
      <c r="AU20" s="139">
        <v>219.726</v>
      </c>
      <c r="AV20" s="146">
        <v>4.6011204297612238</v>
      </c>
      <c r="AW20" s="146">
        <v>53.719244665261378</v>
      </c>
      <c r="AX20" s="139">
        <v>187.054</v>
      </c>
      <c r="AY20" s="146">
        <v>4.4659298975018791</v>
      </c>
      <c r="AZ20" s="146">
        <v>45.733300245348225</v>
      </c>
      <c r="BA20" s="139">
        <v>158.11199999999999</v>
      </c>
      <c r="BB20" s="146">
        <v>4.1086428787109455</v>
      </c>
      <c r="BC20" s="146">
        <v>38.779877983874087</v>
      </c>
      <c r="BD20" s="139">
        <v>152.37799999999999</v>
      </c>
      <c r="BE20" s="146">
        <v>3.8993175720838145</v>
      </c>
      <c r="BF20" s="146">
        <v>37.495619958030332</v>
      </c>
      <c r="BG20" s="139">
        <v>149.24199999999999</v>
      </c>
      <c r="BH20" s="146">
        <v>4.0957431626924619</v>
      </c>
      <c r="BI20" s="146">
        <v>37.397683349308068</v>
      </c>
      <c r="BJ20" s="139">
        <v>144.006</v>
      </c>
      <c r="BK20" s="146">
        <v>4.0561174264669226</v>
      </c>
      <c r="BL20" s="146">
        <v>35.572478127542773</v>
      </c>
      <c r="BM20" s="139">
        <v>135.852</v>
      </c>
      <c r="BN20" s="146">
        <v>4.2347510682575082</v>
      </c>
      <c r="BO20" s="146">
        <v>33.718097031734253</v>
      </c>
      <c r="BP20" s="139">
        <v>111.36799999999999</v>
      </c>
      <c r="BQ20" s="146">
        <v>3.9909307453395</v>
      </c>
      <c r="BR20" s="146">
        <v>28.170859571927792</v>
      </c>
      <c r="BS20" s="139">
        <v>109.83199999999999</v>
      </c>
      <c r="BT20" s="146">
        <v>3.8289775425126265</v>
      </c>
      <c r="BU20" s="146">
        <v>27.920240522022471</v>
      </c>
      <c r="BV20" s="139">
        <v>101.73</v>
      </c>
      <c r="BW20" s="157">
        <v>4.1337661197780369</v>
      </c>
      <c r="BX20" s="156">
        <v>25.932074940714124</v>
      </c>
    </row>
    <row r="21" spans="1:76" ht="15" customHeight="1" x14ac:dyDescent="0.2">
      <c r="A21" s="140" t="s">
        <v>58</v>
      </c>
      <c r="B21" s="139">
        <v>54.884907580037911</v>
      </c>
      <c r="C21" s="146">
        <v>0.9680196096113326</v>
      </c>
      <c r="D21" s="146">
        <v>90.541812588010401</v>
      </c>
      <c r="E21" s="139">
        <v>45.939</v>
      </c>
      <c r="F21" s="146">
        <v>0.93120903320803428</v>
      </c>
      <c r="G21" s="146">
        <v>75.956462144122</v>
      </c>
      <c r="H21" s="139">
        <v>48.040999999999997</v>
      </c>
      <c r="I21" s="146">
        <v>0.93915298921638646</v>
      </c>
      <c r="J21" s="146">
        <v>80.642643358451096</v>
      </c>
      <c r="K21" s="139">
        <v>51.432000000000002</v>
      </c>
      <c r="L21" s="146">
        <v>1.019243391326681</v>
      </c>
      <c r="M21" s="146">
        <v>86.334848009239138</v>
      </c>
      <c r="N21" s="139">
        <v>52.997999999999998</v>
      </c>
      <c r="O21" s="146">
        <v>1.0433322059670616</v>
      </c>
      <c r="P21" s="146">
        <v>88.800494620665148</v>
      </c>
      <c r="Q21" s="139">
        <v>51.539000000000001</v>
      </c>
      <c r="R21" s="146">
        <v>1.0245264951787283</v>
      </c>
      <c r="S21" s="146">
        <v>86.329983249581247</v>
      </c>
      <c r="T21" s="139">
        <v>51.802</v>
      </c>
      <c r="U21" s="146">
        <v>0.98920150650718619</v>
      </c>
      <c r="V21" s="146">
        <v>84.853473160493905</v>
      </c>
      <c r="W21" s="139">
        <v>43.768000000000001</v>
      </c>
      <c r="X21" s="146">
        <v>0.91660579416830301</v>
      </c>
      <c r="Y21" s="146">
        <v>71.865836459013295</v>
      </c>
      <c r="Z21" s="139">
        <v>53.347000000000001</v>
      </c>
      <c r="AA21" s="146">
        <v>1.0562312934086473</v>
      </c>
      <c r="AB21" s="146">
        <v>87.986314743968293</v>
      </c>
      <c r="AC21" s="139">
        <v>46.981999999999999</v>
      </c>
      <c r="AD21" s="146">
        <v>0.89303602214817546</v>
      </c>
      <c r="AE21" s="146">
        <v>79.579953301806128</v>
      </c>
      <c r="AF21" s="139">
        <v>47.857999999999997</v>
      </c>
      <c r="AG21" s="146">
        <v>0.93716997695750082</v>
      </c>
      <c r="AH21" s="146">
        <v>81.03271074718802</v>
      </c>
      <c r="AI21" s="139">
        <v>47.533000000000001</v>
      </c>
      <c r="AJ21" s="146">
        <v>0.93210824951000226</v>
      </c>
      <c r="AK21" s="146">
        <v>80.717770543694044</v>
      </c>
      <c r="AL21" s="139">
        <v>46.805999999999997</v>
      </c>
      <c r="AM21" s="146">
        <v>0.93297828890992474</v>
      </c>
      <c r="AN21" s="289">
        <v>79.667481962224073</v>
      </c>
      <c r="AO21" s="293">
        <v>48.545999999999999</v>
      </c>
      <c r="AP21" s="293">
        <v>0.94424379096396061</v>
      </c>
      <c r="AQ21" s="293">
        <v>82.741200672892234</v>
      </c>
      <c r="AR21" s="293">
        <v>47.901000000000003</v>
      </c>
      <c r="AS21" s="293">
        <v>0.98282694522834158</v>
      </c>
      <c r="AT21" s="146">
        <v>83.133458522650372</v>
      </c>
      <c r="AU21" s="139">
        <v>47.415999999999997</v>
      </c>
      <c r="AV21" s="146">
        <v>0.99290355396065189</v>
      </c>
      <c r="AW21" s="146">
        <v>81.979145595280698</v>
      </c>
      <c r="AX21" s="139">
        <v>43.661999999999999</v>
      </c>
      <c r="AY21" s="146">
        <v>1.0424339024277858</v>
      </c>
      <c r="AZ21" s="146">
        <v>75.720709862144673</v>
      </c>
      <c r="BA21" s="139">
        <v>35.195</v>
      </c>
      <c r="BB21" s="146">
        <v>0.91456490409476654</v>
      </c>
      <c r="BC21" s="146">
        <v>61.34803571241811</v>
      </c>
      <c r="BD21" s="139">
        <v>35.145000000000003</v>
      </c>
      <c r="BE21" s="146">
        <v>0.89935237416743674</v>
      </c>
      <c r="BF21" s="146">
        <v>61.618437316455257</v>
      </c>
      <c r="BG21" s="139">
        <v>33.633000000000003</v>
      </c>
      <c r="BH21" s="146">
        <v>0.92301181832751888</v>
      </c>
      <c r="BI21" s="146">
        <v>59.272509384417461</v>
      </c>
      <c r="BJ21" s="139">
        <v>31.587</v>
      </c>
      <c r="BK21" s="146">
        <v>0.88968918760197957</v>
      </c>
      <c r="BL21" s="146">
        <v>55.697403362263231</v>
      </c>
      <c r="BM21" s="139">
        <v>30.640999999999998</v>
      </c>
      <c r="BN21" s="146">
        <v>0.95513505493094197</v>
      </c>
      <c r="BO21" s="146">
        <v>54.437178100055256</v>
      </c>
      <c r="BP21" s="139">
        <v>24.530999999999999</v>
      </c>
      <c r="BQ21" s="146">
        <v>0.87908126314491852</v>
      </c>
      <c r="BR21" s="146">
        <v>44.339489637670944</v>
      </c>
      <c r="BS21" s="139">
        <v>23.175999999999998</v>
      </c>
      <c r="BT21" s="146">
        <v>0.80796474183546341</v>
      </c>
      <c r="BU21" s="146">
        <v>42.514629537908391</v>
      </c>
      <c r="BV21" s="139">
        <v>21.745000000000001</v>
      </c>
      <c r="BW21" s="157">
        <v>0.88360114297231318</v>
      </c>
      <c r="BX21" s="156">
        <v>40.181607190373413</v>
      </c>
    </row>
    <row r="22" spans="1:76" ht="15" customHeight="1" x14ac:dyDescent="0.2">
      <c r="A22" s="140" t="s">
        <v>59</v>
      </c>
      <c r="B22" s="139">
        <v>165.21611138942401</v>
      </c>
      <c r="C22" s="146">
        <v>2.9139601886996966</v>
      </c>
      <c r="D22" s="146">
        <v>80.574437467470531</v>
      </c>
      <c r="E22" s="139">
        <v>149.93700000000001</v>
      </c>
      <c r="F22" s="146">
        <v>3.03930622808753</v>
      </c>
      <c r="G22" s="146">
        <v>73.380257702291601</v>
      </c>
      <c r="H22" s="139">
        <v>161.22399999999999</v>
      </c>
      <c r="I22" s="146">
        <v>3.1517662316234611</v>
      </c>
      <c r="J22" s="146">
        <v>80.884012935502085</v>
      </c>
      <c r="K22" s="139">
        <v>184.53299999999999</v>
      </c>
      <c r="L22" s="146">
        <v>3.6569458845016021</v>
      </c>
      <c r="M22" s="146">
        <v>92.579846022172575</v>
      </c>
      <c r="N22" s="139">
        <v>187.137</v>
      </c>
      <c r="O22" s="146">
        <v>3.6840269260737766</v>
      </c>
      <c r="P22" s="146">
        <v>93.223944301860328</v>
      </c>
      <c r="Q22" s="139">
        <v>191.32300000000001</v>
      </c>
      <c r="R22" s="146">
        <v>3.8032457485996978</v>
      </c>
      <c r="S22" s="146">
        <v>95.12225195367462</v>
      </c>
      <c r="T22" s="139">
        <v>204.964</v>
      </c>
      <c r="U22" s="146">
        <v>3.9139550129288234</v>
      </c>
      <c r="V22" s="146">
        <v>102.00928895498261</v>
      </c>
      <c r="W22" s="139">
        <v>168.834</v>
      </c>
      <c r="X22" s="146">
        <v>3.535784652088541</v>
      </c>
      <c r="Y22" s="146">
        <v>84.499302320460131</v>
      </c>
      <c r="Z22" s="139">
        <v>189.959</v>
      </c>
      <c r="AA22" s="146">
        <v>3.7610482363509328</v>
      </c>
      <c r="AB22" s="146">
        <v>94.635322783653194</v>
      </c>
      <c r="AC22" s="139">
        <v>194.73500000000001</v>
      </c>
      <c r="AD22" s="146">
        <v>3.7015318584356769</v>
      </c>
      <c r="AE22" s="146">
        <v>97.077276997315195</v>
      </c>
      <c r="AF22" s="139">
        <v>205.68700000000001</v>
      </c>
      <c r="AG22" s="146">
        <v>4.0278256728333304</v>
      </c>
      <c r="AH22" s="146">
        <v>102.39760960895779</v>
      </c>
      <c r="AI22" s="139">
        <v>218.52099999999999</v>
      </c>
      <c r="AJ22" s="146">
        <v>4.285132997941961</v>
      </c>
      <c r="AK22" s="146">
        <v>108.75316647837836</v>
      </c>
      <c r="AL22" s="139">
        <v>209.90100000000001</v>
      </c>
      <c r="AM22" s="146">
        <v>4.1839310306473987</v>
      </c>
      <c r="AN22" s="289">
        <v>104.35593207699135</v>
      </c>
      <c r="AO22" s="293">
        <v>224.94300000000001</v>
      </c>
      <c r="AP22" s="293">
        <v>4.3752529780168548</v>
      </c>
      <c r="AQ22" s="293">
        <v>111.86107411853516</v>
      </c>
      <c r="AR22" s="293">
        <v>212.35300000000001</v>
      </c>
      <c r="AS22" s="293">
        <v>4.3570332623551495</v>
      </c>
      <c r="AT22" s="146">
        <v>108.44085346112169</v>
      </c>
      <c r="AU22" s="139">
        <v>212.20099999999999</v>
      </c>
      <c r="AV22" s="146">
        <v>4.4435449437743442</v>
      </c>
      <c r="AW22" s="146">
        <v>107.14338009010706</v>
      </c>
      <c r="AX22" s="139">
        <v>177.55099999999999</v>
      </c>
      <c r="AY22" s="146">
        <v>4.2390449775538404</v>
      </c>
      <c r="AZ22" s="146">
        <v>89.825060924370803</v>
      </c>
      <c r="BA22" s="139">
        <v>158.87899999999999</v>
      </c>
      <c r="BB22" s="146">
        <v>4.1285738712224012</v>
      </c>
      <c r="BC22" s="146">
        <v>80.627915155433499</v>
      </c>
      <c r="BD22" s="139">
        <v>156.815</v>
      </c>
      <c r="BE22" s="146">
        <v>4.012859369898039</v>
      </c>
      <c r="BF22" s="146">
        <v>79.798873152283207</v>
      </c>
      <c r="BG22" s="139">
        <v>157.34399999999999</v>
      </c>
      <c r="BH22" s="146">
        <v>4.3180915036697627</v>
      </c>
      <c r="BI22" s="146">
        <v>80.387304299134939</v>
      </c>
      <c r="BJ22" s="139">
        <v>154.072</v>
      </c>
      <c r="BK22" s="146">
        <v>4.3396394881505751</v>
      </c>
      <c r="BL22" s="146">
        <v>78.741260099341389</v>
      </c>
      <c r="BM22" s="139">
        <v>150.50700000000001</v>
      </c>
      <c r="BN22" s="146">
        <v>4.6915737643187647</v>
      </c>
      <c r="BO22" s="146">
        <v>77.296802320953248</v>
      </c>
      <c r="BP22" s="139">
        <v>131.15299999999999</v>
      </c>
      <c r="BQ22" s="146">
        <v>4.69993660695632</v>
      </c>
      <c r="BR22" s="146">
        <v>69.242546631399449</v>
      </c>
      <c r="BS22" s="139">
        <v>128.67099999999999</v>
      </c>
      <c r="BT22" s="146">
        <v>4.4857452233651589</v>
      </c>
      <c r="BU22" s="146">
        <v>69.155611547021621</v>
      </c>
      <c r="BV22" s="139">
        <v>94.817999999999998</v>
      </c>
      <c r="BW22" s="157">
        <v>3.8528992032351703</v>
      </c>
      <c r="BX22" s="156">
        <v>51.102317815478045</v>
      </c>
    </row>
    <row r="23" spans="1:76" ht="15" customHeight="1" x14ac:dyDescent="0.2">
      <c r="A23" s="140" t="s">
        <v>60</v>
      </c>
      <c r="B23" s="139">
        <v>220.75330403301191</v>
      </c>
      <c r="C23" s="146">
        <v>3.8934843222396189</v>
      </c>
      <c r="D23" s="146">
        <v>43.388805449476123</v>
      </c>
      <c r="E23" s="139">
        <v>220.643</v>
      </c>
      <c r="F23" s="146">
        <v>4.4725561007884433</v>
      </c>
      <c r="G23" s="146">
        <v>43.4618945377903</v>
      </c>
      <c r="H23" s="139">
        <v>249.1</v>
      </c>
      <c r="I23" s="146">
        <v>4.8696532048417369</v>
      </c>
      <c r="J23" s="146">
        <v>51.189819082726117</v>
      </c>
      <c r="K23" s="139">
        <v>252.495</v>
      </c>
      <c r="L23" s="146">
        <v>5.0037692505255551</v>
      </c>
      <c r="M23" s="146">
        <v>51.887488435539666</v>
      </c>
      <c r="N23" s="139">
        <v>257.76799999999997</v>
      </c>
      <c r="O23" s="146">
        <v>5.0744868875753326</v>
      </c>
      <c r="P23" s="146">
        <v>51.842633047767912</v>
      </c>
      <c r="Q23" s="139">
        <v>264.42700000000002</v>
      </c>
      <c r="R23" s="146">
        <v>5.2564556460277769</v>
      </c>
      <c r="S23" s="146">
        <v>52.850920059753015</v>
      </c>
      <c r="T23" s="139">
        <v>296.94600000000003</v>
      </c>
      <c r="U23" s="146">
        <v>5.6704264420540316</v>
      </c>
      <c r="V23" s="146">
        <v>59.234231403801381</v>
      </c>
      <c r="W23" s="139">
        <v>287.81900000000002</v>
      </c>
      <c r="X23" s="146">
        <v>6.0276129380306802</v>
      </c>
      <c r="Y23" s="146">
        <v>57.370335753771137</v>
      </c>
      <c r="Z23" s="139">
        <v>285.45499999999998</v>
      </c>
      <c r="AA23" s="146">
        <v>5.651798673964147</v>
      </c>
      <c r="AB23" s="146">
        <v>56.663610808076776</v>
      </c>
      <c r="AC23" s="139">
        <v>294.57799999999997</v>
      </c>
      <c r="AD23" s="146">
        <v>5.599352205788712</v>
      </c>
      <c r="AE23" s="146">
        <v>58.557318384477028</v>
      </c>
      <c r="AF23" s="139">
        <v>294.73200000000003</v>
      </c>
      <c r="AG23" s="146">
        <v>5.7715320667106482</v>
      </c>
      <c r="AH23" s="146">
        <v>58.504120549470123</v>
      </c>
      <c r="AI23" s="139">
        <v>289.637</v>
      </c>
      <c r="AJ23" s="146">
        <v>5.6796969907922614</v>
      </c>
      <c r="AK23" s="146">
        <v>57.43356324975332</v>
      </c>
      <c r="AL23" s="139">
        <v>251.47300000000001</v>
      </c>
      <c r="AM23" s="146">
        <v>5.0125806359664473</v>
      </c>
      <c r="AN23" s="289">
        <v>49.786035645877362</v>
      </c>
      <c r="AO23" s="293">
        <v>249.20099999999999</v>
      </c>
      <c r="AP23" s="293">
        <v>4.8470831160550807</v>
      </c>
      <c r="AQ23" s="293">
        <v>49.349859793095803</v>
      </c>
      <c r="AR23" s="293">
        <v>239.78899999999999</v>
      </c>
      <c r="AS23" s="293">
        <v>4.9199618039155499</v>
      </c>
      <c r="AT23" s="146">
        <v>47.958452234950393</v>
      </c>
      <c r="AU23" s="139">
        <v>236.68299999999999</v>
      </c>
      <c r="AV23" s="146">
        <v>4.9562044850276061</v>
      </c>
      <c r="AW23" s="146">
        <v>46.454548898249378</v>
      </c>
      <c r="AX23" s="139">
        <v>217.78200000000001</v>
      </c>
      <c r="AY23" s="146">
        <v>5.199563467970501</v>
      </c>
      <c r="AZ23" s="146">
        <v>42.76877032568224</v>
      </c>
      <c r="BA23" s="139">
        <v>205.68100000000001</v>
      </c>
      <c r="BB23" s="146">
        <v>5.344754199150894</v>
      </c>
      <c r="BC23" s="146">
        <v>40.534178277388577</v>
      </c>
      <c r="BD23" s="139">
        <v>203.98099999999999</v>
      </c>
      <c r="BE23" s="146">
        <v>5.2198263376027292</v>
      </c>
      <c r="BF23" s="146">
        <v>40.339229144406339</v>
      </c>
      <c r="BG23" s="139">
        <v>200.78100000000001</v>
      </c>
      <c r="BH23" s="146">
        <v>5.5101607318888464</v>
      </c>
      <c r="BI23" s="146">
        <v>39.982141744131098</v>
      </c>
      <c r="BJ23" s="139">
        <v>196.04300000000001</v>
      </c>
      <c r="BK23" s="146">
        <v>5.5218076235493996</v>
      </c>
      <c r="BL23" s="146">
        <v>38.998096076995594</v>
      </c>
      <c r="BM23" s="139">
        <v>180.03800000000001</v>
      </c>
      <c r="BN23" s="146">
        <v>5.612108123744556</v>
      </c>
      <c r="BO23" s="146">
        <v>36.008384982792627</v>
      </c>
      <c r="BP23" s="139">
        <v>146.24799999999999</v>
      </c>
      <c r="BQ23" s="146">
        <v>5.2408738564436028</v>
      </c>
      <c r="BR23" s="146">
        <v>29.997805258764092</v>
      </c>
      <c r="BS23" s="139">
        <v>142.017</v>
      </c>
      <c r="BT23" s="146">
        <v>4.9510152201090358</v>
      </c>
      <c r="BU23" s="146">
        <v>29.380568321815254</v>
      </c>
      <c r="BV23" s="139">
        <v>127.279</v>
      </c>
      <c r="BW23" s="157">
        <v>5.1719415900838364</v>
      </c>
      <c r="BX23" s="156">
        <v>26.333609816339834</v>
      </c>
    </row>
    <row r="24" spans="1:76" ht="15" customHeight="1" x14ac:dyDescent="0.2">
      <c r="A24" s="140" t="s">
        <v>61</v>
      </c>
      <c r="B24" s="139">
        <v>122.54437655905426</v>
      </c>
      <c r="C24" s="146">
        <v>2.1613475322659532</v>
      </c>
      <c r="D24" s="146">
        <v>74.184434149926787</v>
      </c>
      <c r="E24" s="139">
        <v>125.914</v>
      </c>
      <c r="F24" s="146">
        <v>2.552346681629039</v>
      </c>
      <c r="G24" s="146">
        <v>76.402086352063421</v>
      </c>
      <c r="H24" s="139">
        <v>136.97999999999999</v>
      </c>
      <c r="I24" s="146">
        <v>2.677820537933445</v>
      </c>
      <c r="J24" s="146">
        <v>85.638673319533282</v>
      </c>
      <c r="K24" s="139">
        <v>153.756</v>
      </c>
      <c r="L24" s="146">
        <v>3.0470288317939254</v>
      </c>
      <c r="M24" s="146">
        <v>96.126878777326326</v>
      </c>
      <c r="N24" s="139">
        <v>130.72300000000001</v>
      </c>
      <c r="O24" s="146">
        <v>2.5734464689352845</v>
      </c>
      <c r="P24" s="146">
        <v>79.824063789394387</v>
      </c>
      <c r="Q24" s="139">
        <v>131.68100000000001</v>
      </c>
      <c r="R24" s="146">
        <v>2.6176424341106759</v>
      </c>
      <c r="S24" s="146">
        <v>80.142000223967443</v>
      </c>
      <c r="T24" s="139">
        <v>136.63</v>
      </c>
      <c r="U24" s="146">
        <v>2.609061461605283</v>
      </c>
      <c r="V24" s="146">
        <v>82.803451042755015</v>
      </c>
      <c r="W24" s="139">
        <v>123.563</v>
      </c>
      <c r="X24" s="146">
        <v>2.5877024708649703</v>
      </c>
      <c r="Y24" s="146">
        <v>74.460526815322979</v>
      </c>
      <c r="Z24" s="139">
        <v>127.889</v>
      </c>
      <c r="AA24" s="146">
        <v>2.5321079701339997</v>
      </c>
      <c r="AB24" s="146">
        <v>76.848399121766889</v>
      </c>
      <c r="AC24" s="139">
        <v>122.376</v>
      </c>
      <c r="AD24" s="146">
        <v>2.326128650257655</v>
      </c>
      <c r="AE24" s="146">
        <v>73.01012985629572</v>
      </c>
      <c r="AF24" s="139">
        <v>122.94199999999999</v>
      </c>
      <c r="AG24" s="146">
        <v>2.407487803650572</v>
      </c>
      <c r="AH24" s="146">
        <v>73.573863809776299</v>
      </c>
      <c r="AI24" s="139">
        <v>124.417</v>
      </c>
      <c r="AJ24" s="146">
        <v>2.4397810380006728</v>
      </c>
      <c r="AK24" s="146">
        <v>74.394105730433552</v>
      </c>
      <c r="AL24" s="139">
        <v>120.233</v>
      </c>
      <c r="AM24" s="146">
        <v>2.3965897237641967</v>
      </c>
      <c r="AN24" s="289">
        <v>71.763286739791013</v>
      </c>
      <c r="AO24" s="293">
        <v>120.253</v>
      </c>
      <c r="AP24" s="293">
        <v>2.3389805255796392</v>
      </c>
      <c r="AQ24" s="293">
        <v>71.781565043816997</v>
      </c>
      <c r="AR24" s="293">
        <v>118.04600000000001</v>
      </c>
      <c r="AS24" s="293">
        <v>2.422053601729083</v>
      </c>
      <c r="AT24" s="146">
        <v>71.962637902582273</v>
      </c>
      <c r="AU24" s="139">
        <v>110.85299999999999</v>
      </c>
      <c r="AV24" s="146">
        <v>2.321291076159949</v>
      </c>
      <c r="AW24" s="146">
        <v>66.624034849106806</v>
      </c>
      <c r="AX24" s="139">
        <v>90.941999999999993</v>
      </c>
      <c r="AY24" s="146">
        <v>2.1712478575096807</v>
      </c>
      <c r="AZ24" s="146">
        <v>54.676105011405134</v>
      </c>
      <c r="BA24" s="139">
        <v>74.432000000000002</v>
      </c>
      <c r="BB24" s="146">
        <v>1.9341638000165271</v>
      </c>
      <c r="BC24" s="146">
        <v>44.888905507261761</v>
      </c>
      <c r="BD24" s="139">
        <v>71.665000000000006</v>
      </c>
      <c r="BE24" s="146">
        <v>1.8338906784666198</v>
      </c>
      <c r="BF24" s="146">
        <v>43.350966496989059</v>
      </c>
      <c r="BG24" s="139">
        <v>70.415000000000006</v>
      </c>
      <c r="BH24" s="146">
        <v>1.9324436472373041</v>
      </c>
      <c r="BI24" s="146">
        <v>42.707904980597526</v>
      </c>
      <c r="BJ24" s="139">
        <v>66.542000000000002</v>
      </c>
      <c r="BK24" s="146">
        <v>1.8742425023399161</v>
      </c>
      <c r="BL24" s="146">
        <v>40.37311549252022</v>
      </c>
      <c r="BM24" s="139">
        <v>60.994</v>
      </c>
      <c r="BN24" s="146">
        <v>1.9012926321091959</v>
      </c>
      <c r="BO24" s="146">
        <v>37.200740916484662</v>
      </c>
      <c r="BP24" s="139">
        <v>55.046999999999997</v>
      </c>
      <c r="BQ24" s="146">
        <v>1.9726381432611115</v>
      </c>
      <c r="BR24" s="146">
        <v>34.156293570262484</v>
      </c>
      <c r="BS24" s="139">
        <v>53.661000000000001</v>
      </c>
      <c r="BT24" s="146">
        <v>1.8707367971881605</v>
      </c>
      <c r="BU24" s="146">
        <v>33.748122693460054</v>
      </c>
      <c r="BV24" s="139">
        <v>51.829000000000001</v>
      </c>
      <c r="BW24" s="157">
        <v>2.1060548925781566</v>
      </c>
      <c r="BX24" s="156">
        <v>32.649978298023264</v>
      </c>
    </row>
    <row r="25" spans="1:76" s="4" customFormat="1" ht="15" customHeight="1" x14ac:dyDescent="0.2">
      <c r="A25" s="159" t="s">
        <v>62</v>
      </c>
      <c r="B25" s="161">
        <v>5669.8136107051205</v>
      </c>
      <c r="C25" s="162">
        <v>99.999999999999943</v>
      </c>
      <c r="D25" s="162">
        <v>98.297918377020622</v>
      </c>
      <c r="E25" s="161">
        <v>4933.2640000000001</v>
      </c>
      <c r="F25" s="162">
        <v>99.999999999999986</v>
      </c>
      <c r="G25" s="162">
        <v>85.285639826846747</v>
      </c>
      <c r="H25" s="161">
        <v>5115.3540000000003</v>
      </c>
      <c r="I25" s="162">
        <v>99.999999999999972</v>
      </c>
      <c r="J25" s="162">
        <v>90.849878292676138</v>
      </c>
      <c r="K25" s="161">
        <v>5046.0960000000005</v>
      </c>
      <c r="L25" s="162">
        <v>99.999999999999986</v>
      </c>
      <c r="M25" s="162">
        <v>89.620692575199683</v>
      </c>
      <c r="N25" s="161">
        <v>5079.6860000000006</v>
      </c>
      <c r="O25" s="162">
        <v>99.999999999999972</v>
      </c>
      <c r="P25" s="162">
        <v>88.618129424311178</v>
      </c>
      <c r="Q25" s="161">
        <v>5030.5189999999993</v>
      </c>
      <c r="R25" s="162">
        <v>100</v>
      </c>
      <c r="S25" s="162">
        <v>86.900527041370822</v>
      </c>
      <c r="T25" s="161">
        <v>5236.7489999999989</v>
      </c>
      <c r="U25" s="162">
        <v>100.00000000000003</v>
      </c>
      <c r="V25" s="162">
        <v>88.417225608778296</v>
      </c>
      <c r="W25" s="161">
        <v>4775.0079999999998</v>
      </c>
      <c r="X25" s="162">
        <v>100.00000000000003</v>
      </c>
      <c r="Y25" s="162">
        <v>80.17412169635341</v>
      </c>
      <c r="Z25" s="161">
        <v>5050.6929999999993</v>
      </c>
      <c r="AA25" s="162">
        <v>100</v>
      </c>
      <c r="AB25" s="162">
        <v>84.100297068281094</v>
      </c>
      <c r="AC25" s="161">
        <v>5260.9299999999985</v>
      </c>
      <c r="AD25" s="162">
        <v>100.00000000000003</v>
      </c>
      <c r="AE25" s="162">
        <v>87.617520892806724</v>
      </c>
      <c r="AF25" s="161">
        <v>5106.6510000000007</v>
      </c>
      <c r="AG25" s="162">
        <v>99.999999999999986</v>
      </c>
      <c r="AH25" s="162">
        <v>85.046968387145483</v>
      </c>
      <c r="AI25" s="161">
        <v>5099.5150000000003</v>
      </c>
      <c r="AJ25" s="162">
        <v>100.00000000000001</v>
      </c>
      <c r="AK25" s="162">
        <v>84.512550213515581</v>
      </c>
      <c r="AL25" s="161">
        <v>5016.8369999999995</v>
      </c>
      <c r="AM25" s="162">
        <v>100.00000000000001</v>
      </c>
      <c r="AN25" s="290">
        <v>82.749982260215759</v>
      </c>
      <c r="AO25" s="244">
        <v>5141.2570000000005</v>
      </c>
      <c r="AP25" s="244">
        <v>100</v>
      </c>
      <c r="AQ25" s="244">
        <v>84.579967282794058</v>
      </c>
      <c r="AR25" s="244">
        <v>4873.7979999999998</v>
      </c>
      <c r="AS25" s="244">
        <v>100.00000000000001</v>
      </c>
      <c r="AT25" s="162">
        <v>81.658364137577962</v>
      </c>
      <c r="AU25" s="161">
        <v>4775.4890000000005</v>
      </c>
      <c r="AV25" s="162">
        <v>100</v>
      </c>
      <c r="AW25" s="162">
        <v>78.566623630275672</v>
      </c>
      <c r="AX25" s="161">
        <v>4188.4669999999996</v>
      </c>
      <c r="AY25" s="162">
        <v>100.00000000000004</v>
      </c>
      <c r="AZ25" s="162">
        <v>1579.0070982513114</v>
      </c>
      <c r="BA25" s="161">
        <v>3848.2779999999998</v>
      </c>
      <c r="BB25" s="162">
        <v>99.999999999999986</v>
      </c>
      <c r="BC25" s="162">
        <v>63.434320410276996</v>
      </c>
      <c r="BD25" s="161">
        <v>3907.8120000000008</v>
      </c>
      <c r="BE25" s="162">
        <v>99.999999999999986</v>
      </c>
      <c r="BF25" s="162">
        <v>64.496580221192005</v>
      </c>
      <c r="BG25" s="161">
        <v>3643.8320000000003</v>
      </c>
      <c r="BH25" s="162">
        <v>99.999999999999972</v>
      </c>
      <c r="BI25" s="162">
        <v>60.546125979234183</v>
      </c>
      <c r="BJ25" s="161">
        <v>3550.3410000000003</v>
      </c>
      <c r="BK25" s="162">
        <v>100</v>
      </c>
      <c r="BL25" s="162">
        <v>58.698872178915899</v>
      </c>
      <c r="BM25" s="161">
        <v>3208.0280000000002</v>
      </c>
      <c r="BN25" s="162">
        <v>100</v>
      </c>
      <c r="BO25" s="162">
        <v>53.14864362962571</v>
      </c>
      <c r="BP25" s="161">
        <v>2790.527</v>
      </c>
      <c r="BQ25" s="162">
        <v>99.999999999999957</v>
      </c>
      <c r="BR25" s="162">
        <v>46.788353100781123</v>
      </c>
      <c r="BS25" s="161">
        <v>2868.4419999999991</v>
      </c>
      <c r="BT25" s="162">
        <v>100.00000000000006</v>
      </c>
      <c r="BU25" s="162">
        <v>48.423791034717205</v>
      </c>
      <c r="BV25" s="161">
        <v>2460.9520000000002</v>
      </c>
      <c r="BW25" s="162">
        <v>99.999999999999972</v>
      </c>
      <c r="BX25" s="160">
        <v>41.689758686466114</v>
      </c>
    </row>
  </sheetData>
  <dataConsolidate/>
  <mergeCells count="25">
    <mergeCell ref="AL3:AN3"/>
    <mergeCell ref="Q3:S3"/>
    <mergeCell ref="Z3:AB3"/>
    <mergeCell ref="B3:D3"/>
    <mergeCell ref="E3:G3"/>
    <mergeCell ref="BJ3:BL3"/>
    <mergeCell ref="AX3:AZ3"/>
    <mergeCell ref="AU3:AW3"/>
    <mergeCell ref="BG3:BI3"/>
    <mergeCell ref="BM3:BO3"/>
    <mergeCell ref="BD3:BF3"/>
    <mergeCell ref="BA3:BC3"/>
    <mergeCell ref="H3:J3"/>
    <mergeCell ref="K3:M3"/>
    <mergeCell ref="AF3:AH3"/>
    <mergeCell ref="W3:Y3"/>
    <mergeCell ref="N3:P3"/>
    <mergeCell ref="T3:V3"/>
    <mergeCell ref="AC3:AE3"/>
    <mergeCell ref="AI3:AK3"/>
    <mergeCell ref="AR3:AT3"/>
    <mergeCell ref="AO3:AQ3"/>
    <mergeCell ref="BV3:BX3"/>
    <mergeCell ref="BS3:BU3"/>
    <mergeCell ref="BP3:BR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BR25"/>
  <sheetViews>
    <sheetView zoomScaleNormal="100" workbookViewId="0"/>
  </sheetViews>
  <sheetFormatPr defaultColWidth="9.140625" defaultRowHeight="11.25" x14ac:dyDescent="0.2"/>
  <cols>
    <col min="1" max="1" width="22.42578125" style="153" customWidth="1"/>
    <col min="2" max="52" width="10.7109375" style="153" customWidth="1"/>
    <col min="53" max="54" width="12.5703125" style="153" customWidth="1"/>
    <col min="55" max="70" width="10.7109375" style="153" customWidth="1"/>
    <col min="71" max="16384" width="9.140625" style="153"/>
  </cols>
  <sheetData>
    <row r="1" spans="1:70" s="155" customFormat="1" ht="30" customHeight="1" x14ac:dyDescent="0.2">
      <c r="A1" s="269" t="s">
        <v>133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69"/>
      <c r="BA1" s="269"/>
      <c r="BB1" s="269"/>
      <c r="BC1" s="269"/>
      <c r="BD1" s="269"/>
      <c r="BE1" s="269"/>
      <c r="BF1" s="269"/>
      <c r="BG1" s="269"/>
      <c r="BH1" s="269"/>
      <c r="BI1" s="269"/>
      <c r="BJ1" s="269"/>
      <c r="BK1" s="269"/>
      <c r="BL1" s="269"/>
      <c r="BM1" s="269"/>
      <c r="BN1" s="269"/>
      <c r="BO1" s="269"/>
      <c r="BP1" s="269"/>
      <c r="BQ1" s="269"/>
      <c r="BR1" s="269"/>
    </row>
    <row r="2" spans="1:70" ht="15" customHeight="1" x14ac:dyDescent="0.2">
      <c r="A2" s="154"/>
      <c r="B2" s="154"/>
      <c r="C2" s="154"/>
      <c r="D2" s="154"/>
    </row>
    <row r="3" spans="1:70" x14ac:dyDescent="0.2">
      <c r="A3" s="313" t="s">
        <v>33</v>
      </c>
      <c r="B3" s="328">
        <v>2001</v>
      </c>
      <c r="C3" s="310"/>
      <c r="D3" s="312"/>
      <c r="E3" s="328">
        <v>2002</v>
      </c>
      <c r="F3" s="310"/>
      <c r="G3" s="312"/>
      <c r="H3" s="328">
        <v>2003</v>
      </c>
      <c r="I3" s="310"/>
      <c r="J3" s="312"/>
      <c r="K3" s="328">
        <v>2004</v>
      </c>
      <c r="L3" s="310"/>
      <c r="M3" s="312"/>
      <c r="N3" s="328">
        <v>2005</v>
      </c>
      <c r="O3" s="310"/>
      <c r="P3" s="312"/>
      <c r="Q3" s="328">
        <v>2006</v>
      </c>
      <c r="R3" s="310"/>
      <c r="S3" s="312"/>
      <c r="T3" s="328">
        <v>2007</v>
      </c>
      <c r="U3" s="310"/>
      <c r="V3" s="312"/>
      <c r="W3" s="328">
        <v>2008</v>
      </c>
      <c r="X3" s="310"/>
      <c r="Y3" s="312"/>
      <c r="Z3" s="328">
        <v>2009</v>
      </c>
      <c r="AA3" s="310"/>
      <c r="AB3" s="312"/>
      <c r="AC3" s="328">
        <v>2010</v>
      </c>
      <c r="AD3" s="310"/>
      <c r="AE3" s="312"/>
      <c r="AF3" s="328">
        <v>2011</v>
      </c>
      <c r="AG3" s="310"/>
      <c r="AH3" s="312"/>
      <c r="AI3" s="328">
        <v>2012</v>
      </c>
      <c r="AJ3" s="310"/>
      <c r="AK3" s="312"/>
      <c r="AL3" s="328">
        <v>2013</v>
      </c>
      <c r="AM3" s="310"/>
      <c r="AN3" s="312"/>
      <c r="AO3" s="328">
        <v>2014</v>
      </c>
      <c r="AP3" s="310"/>
      <c r="AQ3" s="312"/>
      <c r="AR3" s="328">
        <v>2015</v>
      </c>
      <c r="AS3" s="310"/>
      <c r="AT3" s="312"/>
      <c r="AU3" s="328">
        <v>2016</v>
      </c>
      <c r="AV3" s="310"/>
      <c r="AW3" s="312"/>
      <c r="AX3" s="328">
        <v>2017</v>
      </c>
      <c r="AY3" s="310"/>
      <c r="AZ3" s="312"/>
      <c r="BA3" s="328">
        <v>2018</v>
      </c>
      <c r="BB3" s="310"/>
      <c r="BC3" s="312"/>
      <c r="BD3" s="328">
        <v>2019</v>
      </c>
      <c r="BE3" s="310"/>
      <c r="BF3" s="312"/>
      <c r="BG3" s="328">
        <v>2020</v>
      </c>
      <c r="BH3" s="310"/>
      <c r="BI3" s="312"/>
      <c r="BJ3" s="328">
        <v>2021</v>
      </c>
      <c r="BK3" s="310"/>
      <c r="BL3" s="312"/>
      <c r="BM3" s="328">
        <v>2022</v>
      </c>
      <c r="BN3" s="310"/>
      <c r="BO3" s="312"/>
      <c r="BP3" s="328">
        <v>2023</v>
      </c>
      <c r="BQ3" s="310"/>
      <c r="BR3" s="311"/>
    </row>
    <row r="4" spans="1:70" ht="33.75" x14ac:dyDescent="0.2">
      <c r="A4" s="314"/>
      <c r="B4" s="241" t="s">
        <v>34</v>
      </c>
      <c r="C4" s="245" t="s">
        <v>35</v>
      </c>
      <c r="D4" s="246" t="s">
        <v>36</v>
      </c>
      <c r="E4" s="241" t="s">
        <v>34</v>
      </c>
      <c r="F4" s="245" t="s">
        <v>35</v>
      </c>
      <c r="G4" s="246" t="s">
        <v>36</v>
      </c>
      <c r="H4" s="241" t="s">
        <v>34</v>
      </c>
      <c r="I4" s="245" t="s">
        <v>35</v>
      </c>
      <c r="J4" s="246" t="s">
        <v>36</v>
      </c>
      <c r="K4" s="241" t="s">
        <v>34</v>
      </c>
      <c r="L4" s="245" t="s">
        <v>35</v>
      </c>
      <c r="M4" s="246" t="s">
        <v>36</v>
      </c>
      <c r="N4" s="241" t="s">
        <v>34</v>
      </c>
      <c r="O4" s="245" t="s">
        <v>35</v>
      </c>
      <c r="P4" s="246" t="s">
        <v>36</v>
      </c>
      <c r="Q4" s="241" t="s">
        <v>34</v>
      </c>
      <c r="R4" s="245" t="s">
        <v>35</v>
      </c>
      <c r="S4" s="246" t="s">
        <v>36</v>
      </c>
      <c r="T4" s="241" t="s">
        <v>34</v>
      </c>
      <c r="U4" s="245" t="s">
        <v>35</v>
      </c>
      <c r="V4" s="246" t="s">
        <v>36</v>
      </c>
      <c r="W4" s="241" t="s">
        <v>34</v>
      </c>
      <c r="X4" s="245" t="s">
        <v>35</v>
      </c>
      <c r="Y4" s="246" t="s">
        <v>36</v>
      </c>
      <c r="Z4" s="241" t="s">
        <v>34</v>
      </c>
      <c r="AA4" s="245" t="s">
        <v>35</v>
      </c>
      <c r="AB4" s="246" t="s">
        <v>36</v>
      </c>
      <c r="AC4" s="241" t="s">
        <v>34</v>
      </c>
      <c r="AD4" s="245" t="s">
        <v>35</v>
      </c>
      <c r="AE4" s="246" t="s">
        <v>36</v>
      </c>
      <c r="AF4" s="241" t="s">
        <v>34</v>
      </c>
      <c r="AG4" s="245" t="s">
        <v>35</v>
      </c>
      <c r="AH4" s="246" t="s">
        <v>36</v>
      </c>
      <c r="AI4" s="241" t="s">
        <v>34</v>
      </c>
      <c r="AJ4" s="245" t="s">
        <v>35</v>
      </c>
      <c r="AK4" s="246" t="s">
        <v>36</v>
      </c>
      <c r="AL4" s="241" t="s">
        <v>34</v>
      </c>
      <c r="AM4" s="245" t="s">
        <v>35</v>
      </c>
      <c r="AN4" s="246" t="s">
        <v>36</v>
      </c>
      <c r="AO4" s="241" t="s">
        <v>34</v>
      </c>
      <c r="AP4" s="245" t="s">
        <v>35</v>
      </c>
      <c r="AQ4" s="246" t="s">
        <v>36</v>
      </c>
      <c r="AR4" s="241" t="s">
        <v>34</v>
      </c>
      <c r="AS4" s="245" t="s">
        <v>35</v>
      </c>
      <c r="AT4" s="246" t="s">
        <v>36</v>
      </c>
      <c r="AU4" s="241" t="s">
        <v>34</v>
      </c>
      <c r="AV4" s="245" t="s">
        <v>35</v>
      </c>
      <c r="AW4" s="246" t="s">
        <v>36</v>
      </c>
      <c r="AX4" s="241" t="s">
        <v>34</v>
      </c>
      <c r="AY4" s="245" t="s">
        <v>35</v>
      </c>
      <c r="AZ4" s="246" t="s">
        <v>36</v>
      </c>
      <c r="BA4" s="241" t="s">
        <v>34</v>
      </c>
      <c r="BB4" s="245" t="s">
        <v>35</v>
      </c>
      <c r="BC4" s="246" t="s">
        <v>36</v>
      </c>
      <c r="BD4" s="241" t="s">
        <v>34</v>
      </c>
      <c r="BE4" s="245" t="s">
        <v>35</v>
      </c>
      <c r="BF4" s="246" t="s">
        <v>36</v>
      </c>
      <c r="BG4" s="241" t="s">
        <v>34</v>
      </c>
      <c r="BH4" s="245" t="s">
        <v>35</v>
      </c>
      <c r="BI4" s="246" t="s">
        <v>36</v>
      </c>
      <c r="BJ4" s="241" t="s">
        <v>34</v>
      </c>
      <c r="BK4" s="245" t="s">
        <v>35</v>
      </c>
      <c r="BL4" s="246" t="s">
        <v>36</v>
      </c>
      <c r="BM4" s="241" t="s">
        <v>34</v>
      </c>
      <c r="BN4" s="245" t="s">
        <v>35</v>
      </c>
      <c r="BO4" s="246" t="s">
        <v>36</v>
      </c>
      <c r="BP4" s="241" t="s">
        <v>34</v>
      </c>
      <c r="BQ4" s="245" t="s">
        <v>35</v>
      </c>
      <c r="BR4" s="271" t="s">
        <v>36</v>
      </c>
    </row>
    <row r="5" spans="1:70" ht="15" customHeight="1" x14ac:dyDescent="0.2">
      <c r="A5" s="140" t="s">
        <v>42</v>
      </c>
      <c r="B5" s="206">
        <v>38.506</v>
      </c>
      <c r="C5" s="207">
        <v>1.4957852620129746</v>
      </c>
      <c r="D5" s="207">
        <v>322.61469888401086</v>
      </c>
      <c r="E5" s="206">
        <v>54.883000000000003</v>
      </c>
      <c r="F5" s="207">
        <v>2.093358374959188</v>
      </c>
      <c r="G5" s="207">
        <v>453.91989016533097</v>
      </c>
      <c r="H5" s="206"/>
      <c r="I5" s="207"/>
      <c r="J5" s="207"/>
      <c r="K5" s="206"/>
      <c r="L5" s="207"/>
      <c r="M5" s="207"/>
      <c r="N5" s="206"/>
      <c r="O5" s="207"/>
      <c r="P5" s="207"/>
      <c r="Q5" s="206"/>
      <c r="R5" s="207"/>
      <c r="S5" s="207"/>
      <c r="T5" s="206"/>
      <c r="U5" s="207"/>
      <c r="V5" s="207"/>
      <c r="W5" s="206"/>
      <c r="X5" s="207"/>
      <c r="Y5" s="207"/>
      <c r="Z5" s="206"/>
      <c r="AA5" s="207"/>
      <c r="AB5" s="207"/>
      <c r="AC5" s="206"/>
      <c r="AD5" s="207"/>
      <c r="AE5" s="207"/>
      <c r="AF5" s="206"/>
      <c r="AG5" s="207"/>
      <c r="AH5" s="207"/>
      <c r="AI5" s="206"/>
      <c r="AJ5" s="207"/>
      <c r="AK5" s="207"/>
      <c r="AL5" s="206"/>
      <c r="AM5" s="207"/>
      <c r="AN5" s="207"/>
      <c r="AO5" s="206"/>
      <c r="AP5" s="207"/>
      <c r="AQ5" s="207"/>
      <c r="AR5" s="206"/>
      <c r="AS5" s="207"/>
      <c r="AT5" s="207"/>
      <c r="AU5" s="206"/>
      <c r="AV5" s="207"/>
      <c r="AW5" s="207"/>
      <c r="AX5" s="206">
        <v>0.55000000000000004</v>
      </c>
      <c r="AY5" s="207">
        <v>4.336807510404396E-2</v>
      </c>
      <c r="AZ5" s="207">
        <v>4.357471082237363</v>
      </c>
      <c r="BA5" s="206"/>
      <c r="BB5" s="207"/>
      <c r="BC5" s="207"/>
      <c r="BD5" s="206"/>
      <c r="BE5" s="207"/>
      <c r="BF5" s="207"/>
      <c r="BG5" s="206"/>
      <c r="BH5" s="207"/>
      <c r="BI5" s="207"/>
      <c r="BJ5" s="206"/>
      <c r="BK5" s="207"/>
      <c r="BL5" s="207"/>
      <c r="BM5" s="206"/>
      <c r="BN5" s="207"/>
      <c r="BO5" s="207"/>
      <c r="BP5" s="206"/>
      <c r="BQ5" s="207"/>
      <c r="BR5" s="249"/>
    </row>
    <row r="6" spans="1:70" ht="15" customHeight="1" x14ac:dyDescent="0.2">
      <c r="A6" s="140" t="s">
        <v>43</v>
      </c>
      <c r="B6" s="206">
        <v>809.13800000000003</v>
      </c>
      <c r="C6" s="207">
        <v>31.431379404109862</v>
      </c>
      <c r="D6" s="207">
        <v>194.20359145765141</v>
      </c>
      <c r="E6" s="206">
        <v>482.11</v>
      </c>
      <c r="F6" s="207">
        <v>18.388736150567098</v>
      </c>
      <c r="G6" s="207">
        <v>113.93806303165859</v>
      </c>
      <c r="H6" s="206">
        <v>18.190999999999999</v>
      </c>
      <c r="I6" s="207">
        <v>0.72318374178313238</v>
      </c>
      <c r="J6" s="207">
        <v>4.22</v>
      </c>
      <c r="K6" s="206">
        <v>345.85399999999998</v>
      </c>
      <c r="L6" s="207">
        <v>23.092727060276754</v>
      </c>
      <c r="M6" s="207">
        <v>79.904447213644175</v>
      </c>
      <c r="N6" s="206">
        <v>816.05700000000002</v>
      </c>
      <c r="O6" s="207">
        <v>49.23593103107077</v>
      </c>
      <c r="P6" s="207">
        <v>86.119536026778107</v>
      </c>
      <c r="Q6" s="206">
        <v>14.574</v>
      </c>
      <c r="R6" s="207">
        <v>0.40233205728497357</v>
      </c>
      <c r="S6" s="207">
        <v>3.4460355428700606</v>
      </c>
      <c r="T6" s="206">
        <v>495</v>
      </c>
      <c r="U6" s="207">
        <v>31.54322856095968</v>
      </c>
      <c r="V6" s="207">
        <v>112.46763999267483</v>
      </c>
      <c r="W6" s="206">
        <v>1000</v>
      </c>
      <c r="X6" s="207">
        <v>24.134675350001068</v>
      </c>
      <c r="Y6" s="207">
        <v>225.6</v>
      </c>
      <c r="Z6" s="206">
        <v>800</v>
      </c>
      <c r="AA6" s="207">
        <v>83.994086816288132</v>
      </c>
      <c r="AB6" s="207">
        <v>179.92771404088407</v>
      </c>
      <c r="AC6" s="206">
        <v>722.15899999999999</v>
      </c>
      <c r="AD6" s="207">
        <v>30.321539088118836</v>
      </c>
      <c r="AE6" s="207">
        <v>162.01586822619345</v>
      </c>
      <c r="AF6" s="206">
        <v>600</v>
      </c>
      <c r="AG6" s="207">
        <v>30.549415971540167</v>
      </c>
      <c r="AH6" s="207">
        <v>134.41194438302566</v>
      </c>
      <c r="AI6" s="206">
        <v>0.94799999999999995</v>
      </c>
      <c r="AJ6" s="207">
        <v>0.21278123933849277</v>
      </c>
      <c r="AK6" s="207">
        <v>0.2167326771606739</v>
      </c>
      <c r="AL6" s="206"/>
      <c r="AM6" s="207"/>
      <c r="AN6" s="207"/>
      <c r="AO6" s="206"/>
      <c r="AP6" s="207"/>
      <c r="AQ6" s="207"/>
      <c r="AR6" s="206"/>
      <c r="AS6" s="207"/>
      <c r="AT6" s="207"/>
      <c r="AU6" s="206"/>
      <c r="AV6" s="207"/>
      <c r="AW6" s="207"/>
      <c r="AX6" s="206"/>
      <c r="AY6" s="207"/>
      <c r="AZ6" s="207"/>
      <c r="BA6" s="206">
        <v>83.03</v>
      </c>
      <c r="BB6" s="207">
        <v>6.981769869832835</v>
      </c>
      <c r="BC6" s="207">
        <v>18.974534177813986</v>
      </c>
      <c r="BD6" s="206"/>
      <c r="BE6" s="207"/>
      <c r="BF6" s="207"/>
      <c r="BG6" s="206">
        <v>132.57300000000001</v>
      </c>
      <c r="BH6" s="207">
        <v>39.986065366100839</v>
      </c>
      <c r="BI6" s="207">
        <v>30.750713777571391</v>
      </c>
      <c r="BJ6" s="206"/>
      <c r="BK6" s="207"/>
      <c r="BL6" s="207"/>
      <c r="BM6" s="206"/>
      <c r="BN6" s="207"/>
      <c r="BO6" s="207"/>
      <c r="BP6" s="206">
        <v>47.887</v>
      </c>
      <c r="BQ6" s="207">
        <v>34.576699519838257</v>
      </c>
      <c r="BR6" s="249">
        <v>11.263948801216367</v>
      </c>
    </row>
    <row r="7" spans="1:70" ht="15" customHeight="1" x14ac:dyDescent="0.2">
      <c r="A7" s="140" t="s">
        <v>44</v>
      </c>
      <c r="B7" s="206">
        <v>195.024</v>
      </c>
      <c r="C7" s="207">
        <v>7.5758070154993602</v>
      </c>
      <c r="D7" s="207">
        <v>21.857641774474153</v>
      </c>
      <c r="E7" s="206">
        <v>154.077</v>
      </c>
      <c r="F7" s="207">
        <v>5.8768357840968388</v>
      </c>
      <c r="G7" s="207">
        <v>16.915468766210562</v>
      </c>
      <c r="H7" s="206">
        <v>5.0179999999999998</v>
      </c>
      <c r="I7" s="207">
        <v>0.19949073807200035</v>
      </c>
      <c r="J7" s="207">
        <v>0.54</v>
      </c>
      <c r="K7" s="206">
        <v>265.31299999999999</v>
      </c>
      <c r="L7" s="207">
        <v>17.714991570267241</v>
      </c>
      <c r="M7" s="207">
        <v>28.212222343824589</v>
      </c>
      <c r="N7" s="206"/>
      <c r="O7" s="207"/>
      <c r="P7" s="207"/>
      <c r="Q7" s="206">
        <v>2000.8230000000001</v>
      </c>
      <c r="R7" s="207">
        <v>55.235023593597688</v>
      </c>
      <c r="S7" s="207">
        <v>209.62886890191874</v>
      </c>
      <c r="T7" s="206"/>
      <c r="U7" s="207"/>
      <c r="V7" s="207"/>
      <c r="W7" s="206"/>
      <c r="X7" s="207"/>
      <c r="Y7" s="207"/>
      <c r="Z7" s="206"/>
      <c r="AA7" s="207"/>
      <c r="AB7" s="207"/>
      <c r="AC7" s="206"/>
      <c r="AD7" s="207"/>
      <c r="AE7" s="207"/>
      <c r="AF7" s="206"/>
      <c r="AG7" s="207"/>
      <c r="AH7" s="207"/>
      <c r="AI7" s="206"/>
      <c r="AJ7" s="207"/>
      <c r="AK7" s="207"/>
      <c r="AL7" s="206"/>
      <c r="AM7" s="207"/>
      <c r="AN7" s="207"/>
      <c r="AO7" s="206"/>
      <c r="AP7" s="207"/>
      <c r="AQ7" s="207"/>
      <c r="AR7" s="206"/>
      <c r="AS7" s="207"/>
      <c r="AT7" s="207"/>
      <c r="AU7" s="206"/>
      <c r="AV7" s="207"/>
      <c r="AW7" s="207"/>
      <c r="AX7" s="206"/>
      <c r="AY7" s="207"/>
      <c r="AZ7" s="207"/>
      <c r="BA7" s="206"/>
      <c r="BB7" s="207"/>
      <c r="BC7" s="207"/>
      <c r="BD7" s="206"/>
      <c r="BE7" s="207"/>
      <c r="BF7" s="207"/>
      <c r="BG7" s="206"/>
      <c r="BH7" s="207"/>
      <c r="BI7" s="207"/>
      <c r="BJ7" s="206"/>
      <c r="BK7" s="207"/>
      <c r="BL7" s="207"/>
      <c r="BM7" s="206"/>
      <c r="BN7" s="207"/>
      <c r="BO7" s="207"/>
      <c r="BP7" s="206"/>
      <c r="BQ7" s="207"/>
      <c r="BR7" s="249"/>
    </row>
    <row r="8" spans="1:70" ht="15" customHeight="1" x14ac:dyDescent="0.2">
      <c r="A8" s="140" t="s">
        <v>45</v>
      </c>
      <c r="B8" s="206">
        <v>5.8090000000000002</v>
      </c>
      <c r="C8" s="207">
        <v>0.22565357572932451</v>
      </c>
      <c r="D8" s="207">
        <v>6.1988652309714904</v>
      </c>
      <c r="E8" s="206">
        <v>51.621000000000002</v>
      </c>
      <c r="F8" s="207">
        <v>1.968938517824613</v>
      </c>
      <c r="G8" s="207">
        <v>54.30959657862482</v>
      </c>
      <c r="H8" s="206"/>
      <c r="I8" s="207"/>
      <c r="J8" s="207"/>
      <c r="K8" s="206"/>
      <c r="L8" s="207"/>
      <c r="M8" s="207"/>
      <c r="N8" s="206"/>
      <c r="O8" s="207"/>
      <c r="P8" s="207"/>
      <c r="Q8" s="206"/>
      <c r="R8" s="207"/>
      <c r="S8" s="207"/>
      <c r="T8" s="206"/>
      <c r="U8" s="207"/>
      <c r="V8" s="207"/>
      <c r="W8" s="206"/>
      <c r="X8" s="207"/>
      <c r="Y8" s="207"/>
      <c r="Z8" s="206"/>
      <c r="AA8" s="207"/>
      <c r="AB8" s="207"/>
      <c r="AC8" s="206"/>
      <c r="AD8" s="207"/>
      <c r="AE8" s="207"/>
      <c r="AF8" s="206"/>
      <c r="AG8" s="207"/>
      <c r="AH8" s="207"/>
      <c r="AI8" s="206"/>
      <c r="AJ8" s="207"/>
      <c r="AK8" s="207"/>
      <c r="AL8" s="206"/>
      <c r="AM8" s="207"/>
      <c r="AN8" s="207"/>
      <c r="AO8" s="206"/>
      <c r="AP8" s="207"/>
      <c r="AQ8" s="207"/>
      <c r="AR8" s="206"/>
      <c r="AS8" s="207"/>
      <c r="AT8" s="207"/>
      <c r="AU8" s="206"/>
      <c r="AV8" s="207"/>
      <c r="AW8" s="207"/>
      <c r="AX8" s="206"/>
      <c r="AY8" s="207"/>
      <c r="AZ8" s="207"/>
      <c r="BA8" s="206"/>
      <c r="BB8" s="207"/>
      <c r="BC8" s="207"/>
      <c r="BD8" s="206"/>
      <c r="BE8" s="207"/>
      <c r="BF8" s="207"/>
      <c r="BG8" s="206"/>
      <c r="BH8" s="207"/>
      <c r="BI8" s="207"/>
      <c r="BJ8" s="206">
        <v>102</v>
      </c>
      <c r="BK8" s="207">
        <v>14.381976845017281</v>
      </c>
      <c r="BL8" s="207">
        <v>94.700662347573711</v>
      </c>
      <c r="BM8" s="206">
        <v>150</v>
      </c>
      <c r="BN8" s="207">
        <v>99.864184708796031</v>
      </c>
      <c r="BO8" s="207">
        <v>139.72022422301583</v>
      </c>
      <c r="BP8" s="206"/>
      <c r="BQ8" s="207"/>
      <c r="BR8" s="249"/>
    </row>
    <row r="9" spans="1:70" ht="15" customHeight="1" x14ac:dyDescent="0.2">
      <c r="A9" s="140" t="s">
        <v>46</v>
      </c>
      <c r="B9" s="206">
        <v>136.81</v>
      </c>
      <c r="C9" s="207">
        <v>5.3144544147923716</v>
      </c>
      <c r="D9" s="207">
        <v>30.465957004275168</v>
      </c>
      <c r="E9" s="206">
        <v>90.016999999999996</v>
      </c>
      <c r="F9" s="207">
        <v>3.4334464376710678</v>
      </c>
      <c r="G9" s="207">
        <v>19.665496280864627</v>
      </c>
      <c r="H9" s="206">
        <v>41.929000000000002</v>
      </c>
      <c r="I9" s="207">
        <v>1.6668886322480876</v>
      </c>
      <c r="J9" s="207">
        <v>9.0500000000000007</v>
      </c>
      <c r="K9" s="206">
        <v>111.565</v>
      </c>
      <c r="L9" s="207">
        <v>7.4492129467341019</v>
      </c>
      <c r="M9" s="207">
        <v>23.83004074511431</v>
      </c>
      <c r="N9" s="206"/>
      <c r="O9" s="207"/>
      <c r="P9" s="207"/>
      <c r="Q9" s="206">
        <v>15</v>
      </c>
      <c r="R9" s="207">
        <v>0.41409227797959403</v>
      </c>
      <c r="S9" s="207">
        <v>3.1423128344206432</v>
      </c>
      <c r="T9" s="206">
        <v>290</v>
      </c>
      <c r="U9" s="207">
        <v>18.479871278137995</v>
      </c>
      <c r="V9" s="207">
        <v>60.012333569243886</v>
      </c>
      <c r="W9" s="206">
        <v>42.597000000000001</v>
      </c>
      <c r="X9" s="207">
        <v>1.0280647658839954</v>
      </c>
      <c r="Y9" s="207">
        <v>8.8000000000000007</v>
      </c>
      <c r="Z9" s="206"/>
      <c r="AA9" s="207"/>
      <c r="AB9" s="207"/>
      <c r="AC9" s="206">
        <v>5.5019999999999998</v>
      </c>
      <c r="AD9" s="207">
        <v>0.23101437226819835</v>
      </c>
      <c r="AE9" s="207">
        <v>1.1142492264858377</v>
      </c>
      <c r="AF9" s="206"/>
      <c r="AG9" s="207"/>
      <c r="AH9" s="207"/>
      <c r="AI9" s="206"/>
      <c r="AJ9" s="207"/>
      <c r="AK9" s="207"/>
      <c r="AL9" s="206"/>
      <c r="AM9" s="207"/>
      <c r="AN9" s="207"/>
      <c r="AO9" s="206"/>
      <c r="AP9" s="207"/>
      <c r="AQ9" s="207"/>
      <c r="AR9" s="206"/>
      <c r="AS9" s="207"/>
      <c r="AT9" s="207"/>
      <c r="AU9" s="206">
        <v>41.942999999999998</v>
      </c>
      <c r="AV9" s="207">
        <v>1.8214467175917279</v>
      </c>
      <c r="AW9" s="207">
        <v>8.5466637079475234</v>
      </c>
      <c r="AX9" s="206">
        <v>334.16800000000001</v>
      </c>
      <c r="AY9" s="207">
        <v>26.349496220669383</v>
      </c>
      <c r="AZ9" s="207">
        <v>68.115950891483067</v>
      </c>
      <c r="BA9" s="206">
        <v>7</v>
      </c>
      <c r="BB9" s="207">
        <v>0.58861121388449766</v>
      </c>
      <c r="BC9" s="207">
        <v>1.4271044234732582</v>
      </c>
      <c r="BD9" s="206">
        <v>20</v>
      </c>
      <c r="BE9" s="207">
        <v>1.7451732869815308</v>
      </c>
      <c r="BF9" s="207">
        <v>4.0767621702561883</v>
      </c>
      <c r="BG9" s="206">
        <v>35</v>
      </c>
      <c r="BH9" s="207">
        <v>10.556540832699941</v>
      </c>
      <c r="BI9" s="207">
        <v>7.1734056030036477</v>
      </c>
      <c r="BJ9" s="206"/>
      <c r="BK9" s="207"/>
      <c r="BL9" s="207"/>
      <c r="BM9" s="206"/>
      <c r="BN9" s="207"/>
      <c r="BO9" s="207"/>
      <c r="BP9" s="206"/>
      <c r="BQ9" s="207"/>
      <c r="BR9" s="249"/>
    </row>
    <row r="10" spans="1:70" ht="15" customHeight="1" x14ac:dyDescent="0.2">
      <c r="A10" s="140" t="s">
        <v>47</v>
      </c>
      <c r="B10" s="206">
        <v>21.696999999999999</v>
      </c>
      <c r="C10" s="207">
        <v>0.84283106087091642</v>
      </c>
      <c r="D10" s="207">
        <v>18.381446574181933</v>
      </c>
      <c r="E10" s="206">
        <v>50.131</v>
      </c>
      <c r="F10" s="207">
        <v>1.9121066394890776</v>
      </c>
      <c r="G10" s="207">
        <v>42.070749285826984</v>
      </c>
      <c r="H10" s="206">
        <v>7.2519999999999998</v>
      </c>
      <c r="I10" s="207">
        <v>0.28830347399325357</v>
      </c>
      <c r="J10" s="207">
        <v>5.84</v>
      </c>
      <c r="K10" s="206">
        <v>141.393</v>
      </c>
      <c r="L10" s="207">
        <v>9.4408332916019795</v>
      </c>
      <c r="M10" s="207">
        <v>117.03983836881328</v>
      </c>
      <c r="N10" s="206"/>
      <c r="O10" s="207"/>
      <c r="P10" s="207"/>
      <c r="Q10" s="206">
        <v>13.276999999999999</v>
      </c>
      <c r="R10" s="207">
        <v>0.36652687831567132</v>
      </c>
      <c r="S10" s="207">
        <v>10.720747615458327</v>
      </c>
      <c r="T10" s="206"/>
      <c r="U10" s="207"/>
      <c r="V10" s="207"/>
      <c r="W10" s="206"/>
      <c r="X10" s="207"/>
      <c r="Y10" s="207"/>
      <c r="Z10" s="206"/>
      <c r="AA10" s="207"/>
      <c r="AB10" s="207"/>
      <c r="AC10" s="206"/>
      <c r="AD10" s="207"/>
      <c r="AE10" s="207"/>
      <c r="AF10" s="206"/>
      <c r="AG10" s="207"/>
      <c r="AH10" s="207"/>
      <c r="AI10" s="206">
        <v>365.738</v>
      </c>
      <c r="AJ10" s="207">
        <v>82.090912355676863</v>
      </c>
      <c r="AK10" s="207">
        <v>299.32889201708866</v>
      </c>
      <c r="AL10" s="206">
        <v>87.97</v>
      </c>
      <c r="AM10" s="207">
        <v>19.083671388593618</v>
      </c>
      <c r="AN10" s="207">
        <v>71.557383783308921</v>
      </c>
      <c r="AO10" s="206">
        <v>28.1</v>
      </c>
      <c r="AP10" s="207">
        <v>12.658798089918012</v>
      </c>
      <c r="AQ10" s="207">
        <v>22.899108646084091</v>
      </c>
      <c r="AR10" s="206">
        <v>68.028000000000006</v>
      </c>
      <c r="AS10" s="207">
        <v>4.2419643185626157</v>
      </c>
      <c r="AT10" s="207">
        <v>55.7050420154305</v>
      </c>
      <c r="AU10" s="206"/>
      <c r="AV10" s="207"/>
      <c r="AW10" s="207"/>
      <c r="AX10" s="206">
        <v>20</v>
      </c>
      <c r="AY10" s="207">
        <v>1.5770209128743256</v>
      </c>
      <c r="AZ10" s="207">
        <v>16.453917513220723</v>
      </c>
      <c r="BA10" s="206">
        <v>19.963999999999999</v>
      </c>
      <c r="BB10" s="207">
        <v>1.6787191819985872</v>
      </c>
      <c r="BC10" s="207">
        <v>16.424003198583673</v>
      </c>
      <c r="BD10" s="206">
        <v>145.63</v>
      </c>
      <c r="BE10" s="207">
        <v>12.707479289156016</v>
      </c>
      <c r="BF10" s="207">
        <v>119.83838317341714</v>
      </c>
      <c r="BG10" s="206"/>
      <c r="BH10" s="207"/>
      <c r="BI10" s="207"/>
      <c r="BJ10" s="206">
        <v>299.26799999999997</v>
      </c>
      <c r="BK10" s="207">
        <v>42.196720063280694</v>
      </c>
      <c r="BL10" s="207">
        <v>249.07657863854647</v>
      </c>
      <c r="BM10" s="206"/>
      <c r="BN10" s="207"/>
      <c r="BO10" s="207"/>
      <c r="BP10" s="206"/>
      <c r="BQ10" s="207"/>
      <c r="BR10" s="249"/>
    </row>
    <row r="11" spans="1:70" ht="15" customHeight="1" x14ac:dyDescent="0.2">
      <c r="A11" s="140" t="s">
        <v>48</v>
      </c>
      <c r="B11" s="206">
        <v>386.41199999999998</v>
      </c>
      <c r="C11" s="207">
        <v>15.01037175154411</v>
      </c>
      <c r="D11" s="207">
        <v>247.58128794654868</v>
      </c>
      <c r="E11" s="206">
        <v>147.80500000000001</v>
      </c>
      <c r="F11" s="207">
        <v>5.6376079042844367</v>
      </c>
      <c r="G11" s="207">
        <v>94.011755524275898</v>
      </c>
      <c r="H11" s="206">
        <v>1.244</v>
      </c>
      <c r="I11" s="207">
        <v>4.9455256708164294E-2</v>
      </c>
      <c r="J11" s="207">
        <v>0.63</v>
      </c>
      <c r="K11" s="206">
        <v>42.576000000000001</v>
      </c>
      <c r="L11" s="207">
        <v>2.8428063498422547</v>
      </c>
      <c r="M11" s="207">
        <v>27.004808740012148</v>
      </c>
      <c r="N11" s="206"/>
      <c r="O11" s="207"/>
      <c r="P11" s="207"/>
      <c r="Q11" s="206"/>
      <c r="R11" s="207"/>
      <c r="S11" s="207"/>
      <c r="T11" s="206"/>
      <c r="U11" s="207"/>
      <c r="V11" s="207"/>
      <c r="W11" s="206"/>
      <c r="X11" s="207"/>
      <c r="Y11" s="207"/>
      <c r="Z11" s="206"/>
      <c r="AA11" s="207"/>
      <c r="AB11" s="207"/>
      <c r="AC11" s="206"/>
      <c r="AD11" s="207"/>
      <c r="AE11" s="207"/>
      <c r="AF11" s="206"/>
      <c r="AG11" s="207"/>
      <c r="AH11" s="207"/>
      <c r="AI11" s="206"/>
      <c r="AJ11" s="207"/>
      <c r="AK11" s="207"/>
      <c r="AL11" s="206"/>
      <c r="AM11" s="207"/>
      <c r="AN11" s="207"/>
      <c r="AO11" s="206"/>
      <c r="AP11" s="207"/>
      <c r="AQ11" s="207"/>
      <c r="AR11" s="206"/>
      <c r="AS11" s="207"/>
      <c r="AT11" s="207"/>
      <c r="AU11" s="206"/>
      <c r="AV11" s="207"/>
      <c r="AW11" s="207"/>
      <c r="AX11" s="206"/>
      <c r="AY11" s="207"/>
      <c r="AZ11" s="207"/>
      <c r="BA11" s="206"/>
      <c r="BB11" s="207"/>
      <c r="BC11" s="207"/>
      <c r="BD11" s="206"/>
      <c r="BE11" s="207"/>
      <c r="BF11" s="207"/>
      <c r="BG11" s="206"/>
      <c r="BH11" s="207"/>
      <c r="BI11" s="207"/>
      <c r="BJ11" s="206"/>
      <c r="BK11" s="207"/>
      <c r="BL11" s="207"/>
      <c r="BM11" s="206"/>
      <c r="BN11" s="207"/>
      <c r="BO11" s="207"/>
      <c r="BP11" s="206"/>
      <c r="BQ11" s="207"/>
      <c r="BR11" s="249"/>
    </row>
    <row r="12" spans="1:70" ht="15" customHeight="1" x14ac:dyDescent="0.2">
      <c r="A12" s="140" t="s">
        <v>49</v>
      </c>
      <c r="B12" s="206">
        <v>115.47499999999999</v>
      </c>
      <c r="C12" s="207">
        <v>4.4856854290486732</v>
      </c>
      <c r="D12" s="207">
        <v>29.156311410362552</v>
      </c>
      <c r="E12" s="206">
        <v>101.96299999999999</v>
      </c>
      <c r="F12" s="207">
        <v>3.8890931615612057</v>
      </c>
      <c r="G12" s="207">
        <v>25.29961143560401</v>
      </c>
      <c r="H12" s="206">
        <v>112.233</v>
      </c>
      <c r="I12" s="207">
        <v>4.4618262267905173</v>
      </c>
      <c r="J12" s="207">
        <v>27.45</v>
      </c>
      <c r="K12" s="206">
        <v>181.18100000000001</v>
      </c>
      <c r="L12" s="207">
        <v>12.097484434206351</v>
      </c>
      <c r="M12" s="207">
        <v>43.600075059576731</v>
      </c>
      <c r="N12" s="206"/>
      <c r="O12" s="207"/>
      <c r="P12" s="207"/>
      <c r="Q12" s="206"/>
      <c r="R12" s="207"/>
      <c r="S12" s="207"/>
      <c r="T12" s="206"/>
      <c r="U12" s="207"/>
      <c r="V12" s="207"/>
      <c r="W12" s="206"/>
      <c r="X12" s="207"/>
      <c r="Y12" s="207"/>
      <c r="Z12" s="206"/>
      <c r="AA12" s="207"/>
      <c r="AB12" s="207"/>
      <c r="AC12" s="206"/>
      <c r="AD12" s="207"/>
      <c r="AE12" s="207"/>
      <c r="AF12" s="206"/>
      <c r="AG12" s="207"/>
      <c r="AH12" s="207"/>
      <c r="AI12" s="206"/>
      <c r="AJ12" s="207"/>
      <c r="AK12" s="207"/>
      <c r="AL12" s="206"/>
      <c r="AM12" s="207"/>
      <c r="AN12" s="207"/>
      <c r="AO12" s="206"/>
      <c r="AP12" s="207"/>
      <c r="AQ12" s="207"/>
      <c r="AR12" s="206"/>
      <c r="AS12" s="207"/>
      <c r="AT12" s="207"/>
      <c r="AU12" s="206"/>
      <c r="AV12" s="207"/>
      <c r="AW12" s="207"/>
      <c r="AX12" s="206"/>
      <c r="AY12" s="207"/>
      <c r="AZ12" s="207"/>
      <c r="BA12" s="206"/>
      <c r="BB12" s="207"/>
      <c r="BC12" s="207"/>
      <c r="BD12" s="206"/>
      <c r="BE12" s="207"/>
      <c r="BF12" s="207"/>
      <c r="BG12" s="206"/>
      <c r="BH12" s="207"/>
      <c r="BI12" s="207"/>
      <c r="BJ12" s="206"/>
      <c r="BK12" s="207"/>
      <c r="BL12" s="207"/>
      <c r="BM12" s="206"/>
      <c r="BN12" s="207"/>
      <c r="BO12" s="207"/>
      <c r="BP12" s="206"/>
      <c r="BQ12" s="207"/>
      <c r="BR12" s="249"/>
    </row>
    <row r="13" spans="1:70" ht="15" customHeight="1" x14ac:dyDescent="0.2">
      <c r="A13" s="140" t="s">
        <v>50</v>
      </c>
      <c r="B13" s="206">
        <v>14.606999999999999</v>
      </c>
      <c r="C13" s="207">
        <v>0.56741638503670899</v>
      </c>
      <c r="D13" s="207">
        <v>4.2206577314434224</v>
      </c>
      <c r="E13" s="206"/>
      <c r="F13" s="207"/>
      <c r="G13" s="207"/>
      <c r="H13" s="206">
        <v>68.334000000000003</v>
      </c>
      <c r="I13" s="207">
        <v>2.7166201864113337</v>
      </c>
      <c r="J13" s="207">
        <v>19.07</v>
      </c>
      <c r="K13" s="206">
        <v>1.17</v>
      </c>
      <c r="L13" s="207">
        <v>7.8121087685913138E-2</v>
      </c>
      <c r="M13" s="207">
        <v>0.27791140684590282</v>
      </c>
      <c r="N13" s="206"/>
      <c r="O13" s="207"/>
      <c r="P13" s="207"/>
      <c r="Q13" s="206">
        <v>234.19800000000001</v>
      </c>
      <c r="R13" s="207">
        <v>6.4653055545509988</v>
      </c>
      <c r="S13" s="207">
        <v>64.317325190869909</v>
      </c>
      <c r="T13" s="206">
        <v>14</v>
      </c>
      <c r="U13" s="207">
        <v>0.89213171687562742</v>
      </c>
      <c r="V13" s="207">
        <v>3.8074020246676139</v>
      </c>
      <c r="W13" s="206"/>
      <c r="X13" s="207"/>
      <c r="Y13" s="207"/>
      <c r="Z13" s="206">
        <v>2.8239999999999998</v>
      </c>
      <c r="AA13" s="207">
        <v>0.29649912646149712</v>
      </c>
      <c r="AB13" s="207">
        <v>0.75707817153825729</v>
      </c>
      <c r="AC13" s="206"/>
      <c r="AD13" s="207"/>
      <c r="AE13" s="207"/>
      <c r="AF13" s="206">
        <v>200.36699999999999</v>
      </c>
      <c r="AG13" s="207">
        <v>10.201824716615979</v>
      </c>
      <c r="AH13" s="207">
        <v>53.292582440234121</v>
      </c>
      <c r="AI13" s="206"/>
      <c r="AJ13" s="207"/>
      <c r="AK13" s="207"/>
      <c r="AL13" s="206"/>
      <c r="AM13" s="207"/>
      <c r="AN13" s="207"/>
      <c r="AO13" s="206"/>
      <c r="AP13" s="207"/>
      <c r="AQ13" s="207"/>
      <c r="AR13" s="206"/>
      <c r="AS13" s="207"/>
      <c r="AT13" s="207"/>
      <c r="AU13" s="206">
        <v>86.5</v>
      </c>
      <c r="AV13" s="207">
        <v>3.7564108688382918</v>
      </c>
      <c r="AW13" s="207">
        <v>23.113281532862146</v>
      </c>
      <c r="AX13" s="206"/>
      <c r="AY13" s="207"/>
      <c r="AZ13" s="207"/>
      <c r="BA13" s="206"/>
      <c r="BB13" s="207"/>
      <c r="BC13" s="207"/>
      <c r="BD13" s="206">
        <v>239.82400000000001</v>
      </c>
      <c r="BE13" s="207">
        <v>20.926721918852934</v>
      </c>
      <c r="BF13" s="207">
        <v>64.302167420403208</v>
      </c>
      <c r="BG13" s="206">
        <v>13.975</v>
      </c>
      <c r="BH13" s="207">
        <v>4.2150759467709049</v>
      </c>
      <c r="BI13" s="207">
        <v>3.7846423411431922</v>
      </c>
      <c r="BJ13" s="206">
        <v>157.953</v>
      </c>
      <c r="BK13" s="207">
        <v>22.2713371431472</v>
      </c>
      <c r="BL13" s="207">
        <v>42.77248152856928</v>
      </c>
      <c r="BM13" s="207">
        <v>0.20399999999999999</v>
      </c>
      <c r="BN13" s="207">
        <v>0.1358152912039626</v>
      </c>
      <c r="BO13" s="207">
        <v>5.5689151889704899E-2</v>
      </c>
      <c r="BP13" s="206">
        <v>90.608000000000004</v>
      </c>
      <c r="BQ13" s="207">
        <v>65.423300480161743</v>
      </c>
      <c r="BR13" s="249">
        <v>24.742891893759147</v>
      </c>
    </row>
    <row r="14" spans="1:70" ht="15" customHeight="1" x14ac:dyDescent="0.2">
      <c r="A14" s="140" t="s">
        <v>51</v>
      </c>
      <c r="B14" s="206">
        <v>23.515999999999998</v>
      </c>
      <c r="C14" s="207">
        <v>0.91349104610962195</v>
      </c>
      <c r="D14" s="207">
        <v>28.833185382815831</v>
      </c>
      <c r="E14" s="206">
        <v>29.155000000000001</v>
      </c>
      <c r="F14" s="207">
        <v>1.1120358475654597</v>
      </c>
      <c r="G14" s="207">
        <v>34.949233406456408</v>
      </c>
      <c r="H14" s="206">
        <v>18.07</v>
      </c>
      <c r="I14" s="207">
        <v>0.71837338321264377</v>
      </c>
      <c r="J14" s="207">
        <v>21.23</v>
      </c>
      <c r="K14" s="206"/>
      <c r="L14" s="207"/>
      <c r="M14" s="207"/>
      <c r="N14" s="206"/>
      <c r="O14" s="207"/>
      <c r="P14" s="207"/>
      <c r="Q14" s="206"/>
      <c r="R14" s="207"/>
      <c r="S14" s="207"/>
      <c r="T14" s="206"/>
      <c r="U14" s="207"/>
      <c r="V14" s="207"/>
      <c r="W14" s="206"/>
      <c r="X14" s="207"/>
      <c r="Y14" s="207"/>
      <c r="Z14" s="206"/>
      <c r="AA14" s="207"/>
      <c r="AB14" s="207"/>
      <c r="AC14" s="206"/>
      <c r="AD14" s="207"/>
      <c r="AE14" s="207"/>
      <c r="AF14" s="206"/>
      <c r="AG14" s="207"/>
      <c r="AH14" s="207"/>
      <c r="AI14" s="206"/>
      <c r="AJ14" s="207"/>
      <c r="AK14" s="207"/>
      <c r="AL14" s="206"/>
      <c r="AM14" s="207"/>
      <c r="AN14" s="207"/>
      <c r="AO14" s="206">
        <v>132.69999999999999</v>
      </c>
      <c r="AP14" s="207">
        <v>59.780160374808545</v>
      </c>
      <c r="AQ14" s="207">
        <v>148.30759464527995</v>
      </c>
      <c r="AR14" s="206"/>
      <c r="AS14" s="207"/>
      <c r="AT14" s="207"/>
      <c r="AU14" s="206">
        <v>17.399999999999999</v>
      </c>
      <c r="AV14" s="207">
        <v>0.75562484529232687</v>
      </c>
      <c r="AW14" s="207">
        <v>19.574579146548349</v>
      </c>
      <c r="AX14" s="206">
        <v>101.67400000000001</v>
      </c>
      <c r="AY14" s="207">
        <v>8.0171012147792098</v>
      </c>
      <c r="AZ14" s="207">
        <v>114.92639212920263</v>
      </c>
      <c r="BA14" s="206">
        <v>8</v>
      </c>
      <c r="BB14" s="207">
        <v>0.67269853015371162</v>
      </c>
      <c r="BC14" s="207">
        <v>9.0432266232591783</v>
      </c>
      <c r="BD14" s="206">
        <v>8.86</v>
      </c>
      <c r="BE14" s="207">
        <v>0.77311176613281807</v>
      </c>
      <c r="BF14" s="207">
        <v>10.045180637517502</v>
      </c>
      <c r="BG14" s="206"/>
      <c r="BH14" s="207"/>
      <c r="BI14" s="207"/>
      <c r="BJ14" s="206"/>
      <c r="BK14" s="207"/>
      <c r="BL14" s="207"/>
      <c r="BM14" s="206"/>
      <c r="BN14" s="207"/>
      <c r="BO14" s="207"/>
      <c r="BP14" s="206"/>
      <c r="BQ14" s="207"/>
      <c r="BR14" s="249"/>
    </row>
    <row r="15" spans="1:70" ht="15" customHeight="1" x14ac:dyDescent="0.2">
      <c r="A15" s="140" t="s">
        <v>52</v>
      </c>
      <c r="B15" s="206">
        <v>32.445999999999998</v>
      </c>
      <c r="C15" s="207">
        <v>1.2603814629219594</v>
      </c>
      <c r="D15" s="207">
        <v>22.164566750554009</v>
      </c>
      <c r="E15" s="206"/>
      <c r="F15" s="207"/>
      <c r="G15" s="207"/>
      <c r="H15" s="206">
        <v>33.709000000000003</v>
      </c>
      <c r="I15" s="207">
        <v>1.3401022896909249</v>
      </c>
      <c r="J15" s="207">
        <v>22.59</v>
      </c>
      <c r="K15" s="206"/>
      <c r="L15" s="207"/>
      <c r="M15" s="207"/>
      <c r="N15" s="206"/>
      <c r="O15" s="207"/>
      <c r="P15" s="207"/>
      <c r="Q15" s="206">
        <v>1.5</v>
      </c>
      <c r="R15" s="207">
        <v>4.1409227797959407E-2</v>
      </c>
      <c r="S15" s="207">
        <v>0.65100013150202662</v>
      </c>
      <c r="T15" s="206">
        <v>150</v>
      </c>
      <c r="U15" s="207">
        <v>9.5585541093817206</v>
      </c>
      <c r="V15" s="207">
        <v>96.583332421157422</v>
      </c>
      <c r="W15" s="206"/>
      <c r="X15" s="207"/>
      <c r="Y15" s="207"/>
      <c r="Z15" s="206"/>
      <c r="AA15" s="207"/>
      <c r="AB15" s="207"/>
      <c r="AC15" s="206">
        <v>41.5</v>
      </c>
      <c r="AD15" s="207">
        <v>1.7424748180898275</v>
      </c>
      <c r="AE15" s="207">
        <v>26.511896814419917</v>
      </c>
      <c r="AF15" s="206"/>
      <c r="AG15" s="207"/>
      <c r="AH15" s="207"/>
      <c r="AI15" s="206"/>
      <c r="AJ15" s="207"/>
      <c r="AK15" s="207"/>
      <c r="AL15" s="206"/>
      <c r="AM15" s="207"/>
      <c r="AN15" s="207"/>
      <c r="AO15" s="206"/>
      <c r="AP15" s="207"/>
      <c r="AQ15" s="207"/>
      <c r="AR15" s="206"/>
      <c r="AS15" s="207"/>
      <c r="AT15" s="207"/>
      <c r="AU15" s="206"/>
      <c r="AV15" s="207"/>
      <c r="AW15" s="207"/>
      <c r="AX15" s="206"/>
      <c r="AY15" s="207"/>
      <c r="AZ15" s="207"/>
      <c r="BA15" s="206"/>
      <c r="BB15" s="207"/>
      <c r="BC15" s="207"/>
      <c r="BD15" s="206"/>
      <c r="BE15" s="207"/>
      <c r="BF15" s="207"/>
      <c r="BG15" s="206"/>
      <c r="BH15" s="207"/>
      <c r="BI15" s="207"/>
      <c r="BJ15" s="206"/>
      <c r="BK15" s="207"/>
      <c r="BL15" s="207"/>
      <c r="BM15" s="206"/>
      <c r="BN15" s="207"/>
      <c r="BO15" s="207"/>
      <c r="BP15" s="206"/>
      <c r="BQ15" s="207"/>
      <c r="BR15" s="249"/>
    </row>
    <row r="16" spans="1:70" ht="15" customHeight="1" x14ac:dyDescent="0.2">
      <c r="A16" s="140" t="s">
        <v>53</v>
      </c>
      <c r="B16" s="206"/>
      <c r="C16" s="207"/>
      <c r="D16" s="207"/>
      <c r="E16" s="206">
        <v>20.399999999999999</v>
      </c>
      <c r="F16" s="207">
        <v>0.77810088459390758</v>
      </c>
      <c r="G16" s="207">
        <v>3.9643942978795348</v>
      </c>
      <c r="H16" s="206">
        <v>46.646000000000001</v>
      </c>
      <c r="I16" s="207">
        <v>1.8544131064381284</v>
      </c>
      <c r="J16" s="207">
        <v>9.0299999999999994</v>
      </c>
      <c r="K16" s="206">
        <v>33.540999999999997</v>
      </c>
      <c r="L16" s="207">
        <v>2.2395379504899249</v>
      </c>
      <c r="M16" s="207">
        <v>6.4516471814271501</v>
      </c>
      <c r="N16" s="206"/>
      <c r="O16" s="207"/>
      <c r="P16" s="207"/>
      <c r="Q16" s="206">
        <v>800.06899999999996</v>
      </c>
      <c r="R16" s="207">
        <v>22.08682631672372</v>
      </c>
      <c r="S16" s="207">
        <v>145.6317395638475</v>
      </c>
      <c r="T16" s="206">
        <v>466.17399999999998</v>
      </c>
      <c r="U16" s="207">
        <v>29.706329355912764</v>
      </c>
      <c r="V16" s="207">
        <v>83.82891115060427</v>
      </c>
      <c r="W16" s="206">
        <v>1500</v>
      </c>
      <c r="X16" s="207">
        <v>36.202013025001598</v>
      </c>
      <c r="Y16" s="207">
        <v>266.60000000000002</v>
      </c>
      <c r="Z16" s="206"/>
      <c r="AA16" s="207"/>
      <c r="AB16" s="207"/>
      <c r="AC16" s="206">
        <v>750</v>
      </c>
      <c r="AD16" s="207">
        <v>31.490508760659537</v>
      </c>
      <c r="AE16" s="207">
        <v>130.9200291585089</v>
      </c>
      <c r="AF16" s="206"/>
      <c r="AG16" s="207"/>
      <c r="AH16" s="207"/>
      <c r="AI16" s="206"/>
      <c r="AJ16" s="207"/>
      <c r="AK16" s="207"/>
      <c r="AL16" s="206"/>
      <c r="AM16" s="207"/>
      <c r="AN16" s="207"/>
      <c r="AO16" s="206"/>
      <c r="AP16" s="207"/>
      <c r="AQ16" s="207"/>
      <c r="AR16" s="206">
        <v>182.44300000000001</v>
      </c>
      <c r="AS16" s="207">
        <v>11.376443466977118</v>
      </c>
      <c r="AT16" s="207">
        <v>30.983080160693639</v>
      </c>
      <c r="AU16" s="206">
        <v>1300.704</v>
      </c>
      <c r="AV16" s="207">
        <v>56.485302228224754</v>
      </c>
      <c r="AW16" s="207">
        <v>220.52842564856212</v>
      </c>
      <c r="AX16" s="206">
        <v>750.072</v>
      </c>
      <c r="AY16" s="207">
        <v>59.143961508073559</v>
      </c>
      <c r="AZ16" s="207">
        <v>129.29676551231253</v>
      </c>
      <c r="BA16" s="206">
        <v>1054.43</v>
      </c>
      <c r="BB16" s="207">
        <v>88.66418889374728</v>
      </c>
      <c r="BC16" s="207">
        <v>178.81717769604083</v>
      </c>
      <c r="BD16" s="206">
        <v>173.45400000000001</v>
      </c>
      <c r="BE16" s="207">
        <v>15.135364366004723</v>
      </c>
      <c r="BF16" s="207">
        <v>29.503585763899874</v>
      </c>
      <c r="BG16" s="206">
        <v>150</v>
      </c>
      <c r="BH16" s="207">
        <v>45.242317854428315</v>
      </c>
      <c r="BI16" s="207">
        <v>26.06112201817329</v>
      </c>
      <c r="BJ16" s="206">
        <v>150</v>
      </c>
      <c r="BK16" s="207">
        <v>21.149965948554822</v>
      </c>
      <c r="BL16" s="207">
        <v>26.176187731430218</v>
      </c>
      <c r="BM16" s="206"/>
      <c r="BN16" s="207"/>
      <c r="BO16" s="207"/>
      <c r="BP16" s="206"/>
      <c r="BQ16" s="207"/>
      <c r="BR16" s="249"/>
    </row>
    <row r="17" spans="1:70" ht="15" customHeight="1" x14ac:dyDescent="0.2">
      <c r="A17" s="140" t="s">
        <v>54</v>
      </c>
      <c r="B17" s="206"/>
      <c r="C17" s="207"/>
      <c r="D17" s="207"/>
      <c r="E17" s="206"/>
      <c r="F17" s="207"/>
      <c r="G17" s="207"/>
      <c r="H17" s="206">
        <v>63.329000000000001</v>
      </c>
      <c r="I17" s="207">
        <v>2.5176462637229395</v>
      </c>
      <c r="J17" s="207">
        <v>48.99</v>
      </c>
      <c r="K17" s="206">
        <v>23.931000000000001</v>
      </c>
      <c r="L17" s="207">
        <v>1.5978767088987926</v>
      </c>
      <c r="M17" s="207">
        <v>18.471882715859344</v>
      </c>
      <c r="N17" s="206">
        <v>115</v>
      </c>
      <c r="O17" s="207">
        <v>6.9384026711040274</v>
      </c>
      <c r="P17" s="207">
        <v>88.101879481225481</v>
      </c>
      <c r="Q17" s="206">
        <v>8.7940000000000005</v>
      </c>
      <c r="R17" s="207">
        <v>0.24276849950350335</v>
      </c>
      <c r="S17" s="207">
        <v>6.8712937959088318</v>
      </c>
      <c r="T17" s="206"/>
      <c r="U17" s="207"/>
      <c r="V17" s="207"/>
      <c r="W17" s="206"/>
      <c r="X17" s="207"/>
      <c r="Y17" s="207"/>
      <c r="Z17" s="206"/>
      <c r="AA17" s="207"/>
      <c r="AB17" s="207"/>
      <c r="AC17" s="206"/>
      <c r="AD17" s="207"/>
      <c r="AE17" s="207"/>
      <c r="AF17" s="206"/>
      <c r="AG17" s="207"/>
      <c r="AH17" s="207"/>
      <c r="AI17" s="206"/>
      <c r="AJ17" s="207"/>
      <c r="AK17" s="207"/>
      <c r="AL17" s="206"/>
      <c r="AM17" s="207"/>
      <c r="AN17" s="207"/>
      <c r="AO17" s="206"/>
      <c r="AP17" s="207"/>
      <c r="AQ17" s="207"/>
      <c r="AR17" s="206"/>
      <c r="AS17" s="207"/>
      <c r="AT17" s="207"/>
      <c r="AU17" s="206"/>
      <c r="AV17" s="207"/>
      <c r="AW17" s="207"/>
      <c r="AX17" s="206"/>
      <c r="AY17" s="207"/>
      <c r="AZ17" s="207"/>
      <c r="BA17" s="206"/>
      <c r="BB17" s="207"/>
      <c r="BC17" s="207"/>
      <c r="BD17" s="206"/>
      <c r="BE17" s="207"/>
      <c r="BF17" s="207"/>
      <c r="BG17" s="206"/>
      <c r="BH17" s="207"/>
      <c r="BI17" s="207"/>
      <c r="BJ17" s="206"/>
      <c r="BK17" s="207"/>
      <c r="BL17" s="207"/>
      <c r="BM17" s="206"/>
      <c r="BN17" s="207"/>
      <c r="BO17" s="207"/>
      <c r="BP17" s="206"/>
      <c r="BQ17" s="207"/>
      <c r="BR17" s="249"/>
    </row>
    <row r="18" spans="1:70" ht="15" customHeight="1" x14ac:dyDescent="0.2">
      <c r="A18" s="140" t="s">
        <v>55</v>
      </c>
      <c r="B18" s="206">
        <v>10.587</v>
      </c>
      <c r="C18" s="207">
        <v>0.4112574292040555</v>
      </c>
      <c r="D18" s="207">
        <v>33.445164714356117</v>
      </c>
      <c r="E18" s="206">
        <v>5.6470000000000002</v>
      </c>
      <c r="F18" s="207">
        <v>0.21538900467165667</v>
      </c>
      <c r="G18" s="207">
        <v>17.58932492750283</v>
      </c>
      <c r="H18" s="206">
        <v>14.635</v>
      </c>
      <c r="I18" s="207">
        <v>0.58181485685207757</v>
      </c>
      <c r="J18" s="207">
        <v>46.63</v>
      </c>
      <c r="K18" s="206">
        <v>98.736999999999995</v>
      </c>
      <c r="L18" s="207">
        <v>6.5926853289265006</v>
      </c>
      <c r="M18" s="207">
        <v>307.4982994412228</v>
      </c>
      <c r="N18" s="206">
        <v>124.5</v>
      </c>
      <c r="O18" s="207">
        <v>7.5115750656734894</v>
      </c>
      <c r="P18" s="207">
        <v>386.4047839405186</v>
      </c>
      <c r="Q18" s="206"/>
      <c r="R18" s="207"/>
      <c r="S18" s="207"/>
      <c r="T18" s="206"/>
      <c r="U18" s="207"/>
      <c r="V18" s="207"/>
      <c r="W18" s="206"/>
      <c r="X18" s="207"/>
      <c r="Y18" s="207"/>
      <c r="Z18" s="206"/>
      <c r="AA18" s="207"/>
      <c r="AB18" s="207"/>
      <c r="AC18" s="206"/>
      <c r="AD18" s="207"/>
      <c r="AE18" s="207"/>
      <c r="AF18" s="206">
        <v>27</v>
      </c>
      <c r="AG18" s="207">
        <v>1.3747237187193073</v>
      </c>
      <c r="AH18" s="207">
        <v>84.498314728056258</v>
      </c>
      <c r="AI18" s="206"/>
      <c r="AJ18" s="207"/>
      <c r="AK18" s="207"/>
      <c r="AL18" s="206"/>
      <c r="AM18" s="207"/>
      <c r="AN18" s="207"/>
      <c r="AO18" s="206"/>
      <c r="AP18" s="207"/>
      <c r="AQ18" s="207"/>
      <c r="AR18" s="206"/>
      <c r="AS18" s="207"/>
      <c r="AT18" s="207"/>
      <c r="AU18" s="206"/>
      <c r="AV18" s="207"/>
      <c r="AW18" s="207"/>
      <c r="AX18" s="206"/>
      <c r="AY18" s="207"/>
      <c r="AZ18" s="207"/>
      <c r="BA18" s="206"/>
      <c r="BB18" s="207"/>
      <c r="BC18" s="207"/>
      <c r="BD18" s="206"/>
      <c r="BE18" s="207"/>
      <c r="BF18" s="207"/>
      <c r="BG18" s="206"/>
      <c r="BH18" s="207"/>
      <c r="BI18" s="207"/>
      <c r="BJ18" s="206"/>
      <c r="BK18" s="207"/>
      <c r="BL18" s="207"/>
      <c r="BM18" s="206"/>
      <c r="BN18" s="207"/>
      <c r="BO18" s="207"/>
      <c r="BP18" s="206"/>
      <c r="BQ18" s="207"/>
      <c r="BR18" s="249"/>
    </row>
    <row r="19" spans="1:70" ht="15" customHeight="1" x14ac:dyDescent="0.2">
      <c r="A19" s="140" t="s">
        <v>56</v>
      </c>
      <c r="B19" s="206">
        <v>141.548</v>
      </c>
      <c r="C19" s="207">
        <v>5.4985044478110563</v>
      </c>
      <c r="D19" s="207">
        <v>25.041698422571852</v>
      </c>
      <c r="E19" s="206">
        <v>8.4550000000000001</v>
      </c>
      <c r="F19" s="207">
        <v>0.32249230290399455</v>
      </c>
      <c r="G19" s="207">
        <v>1.4768306149519188</v>
      </c>
      <c r="H19" s="206">
        <v>9.0609999999999999</v>
      </c>
      <c r="I19" s="207">
        <v>0.3602203223735343</v>
      </c>
      <c r="J19" s="207">
        <v>1.56</v>
      </c>
      <c r="K19" s="206"/>
      <c r="L19" s="207"/>
      <c r="M19" s="207"/>
      <c r="N19" s="206">
        <v>380</v>
      </c>
      <c r="O19" s="207">
        <v>22.926895782778523</v>
      </c>
      <c r="P19" s="207">
        <v>65.619868591032642</v>
      </c>
      <c r="Q19" s="206">
        <v>272</v>
      </c>
      <c r="R19" s="207">
        <v>7.5088733073633049</v>
      </c>
      <c r="S19" s="207">
        <v>46.97603030782944</v>
      </c>
      <c r="T19" s="206">
        <v>51.334000000000003</v>
      </c>
      <c r="U19" s="207">
        <v>3.2711921110066751</v>
      </c>
      <c r="V19" s="207">
        <v>8.8333427975062779</v>
      </c>
      <c r="W19" s="206">
        <v>914.553</v>
      </c>
      <c r="X19" s="207">
        <v>22.072439745369525</v>
      </c>
      <c r="Y19" s="207">
        <v>157.19999999999999</v>
      </c>
      <c r="Z19" s="206"/>
      <c r="AA19" s="207"/>
      <c r="AB19" s="207"/>
      <c r="AC19" s="206"/>
      <c r="AD19" s="207"/>
      <c r="AE19" s="207"/>
      <c r="AF19" s="206"/>
      <c r="AG19" s="207"/>
      <c r="AH19" s="207"/>
      <c r="AI19" s="206"/>
      <c r="AJ19" s="207"/>
      <c r="AK19" s="207"/>
      <c r="AL19" s="206"/>
      <c r="AM19" s="207"/>
      <c r="AN19" s="207"/>
      <c r="AO19" s="206"/>
      <c r="AP19" s="207"/>
      <c r="AQ19" s="207"/>
      <c r="AR19" s="206"/>
      <c r="AS19" s="207"/>
      <c r="AT19" s="207"/>
      <c r="AU19" s="206"/>
      <c r="AV19" s="207"/>
      <c r="AW19" s="207"/>
      <c r="AX19" s="206"/>
      <c r="AY19" s="207"/>
      <c r="AZ19" s="207"/>
      <c r="BA19" s="206"/>
      <c r="BB19" s="207"/>
      <c r="BC19" s="207"/>
      <c r="BD19" s="206"/>
      <c r="BE19" s="207"/>
      <c r="BF19" s="207"/>
      <c r="BG19" s="206"/>
      <c r="BH19" s="207"/>
      <c r="BI19" s="207"/>
      <c r="BJ19" s="206"/>
      <c r="BK19" s="207"/>
      <c r="BL19" s="207"/>
      <c r="BM19" s="206"/>
      <c r="BN19" s="207"/>
      <c r="BO19" s="207"/>
      <c r="BP19" s="206"/>
      <c r="BQ19" s="207"/>
      <c r="BR19" s="249"/>
    </row>
    <row r="20" spans="1:70" ht="15" customHeight="1" x14ac:dyDescent="0.2">
      <c r="A20" s="140" t="s">
        <v>57</v>
      </c>
      <c r="B20" s="206">
        <v>34.909999999999997</v>
      </c>
      <c r="C20" s="207">
        <v>1.3560968030144118</v>
      </c>
      <c r="D20" s="207">
        <v>8.7636786564133384</v>
      </c>
      <c r="E20" s="206">
        <v>14.757999999999999</v>
      </c>
      <c r="F20" s="207">
        <v>0.5629025909233768</v>
      </c>
      <c r="G20" s="207">
        <v>3.6675342206688586</v>
      </c>
      <c r="H20" s="206">
        <v>14.282999999999999</v>
      </c>
      <c r="I20" s="207">
        <v>0.56782108646520146</v>
      </c>
      <c r="J20" s="207">
        <v>3.46</v>
      </c>
      <c r="K20" s="206">
        <v>100</v>
      </c>
      <c r="L20" s="207">
        <v>6.6770160415310382</v>
      </c>
      <c r="M20" s="207">
        <v>24.581095122201226</v>
      </c>
      <c r="N20" s="206">
        <v>25.81</v>
      </c>
      <c r="O20" s="207">
        <v>1.5572188951408252</v>
      </c>
      <c r="P20" s="207">
        <v>6.3858246482024636</v>
      </c>
      <c r="Q20" s="206"/>
      <c r="R20" s="207"/>
      <c r="S20" s="207"/>
      <c r="T20" s="206">
        <v>1.1000000000000001</v>
      </c>
      <c r="U20" s="207">
        <v>7.0096063468799291E-2</v>
      </c>
      <c r="V20" s="207">
        <v>0.2698362780648127</v>
      </c>
      <c r="W20" s="206">
        <v>50</v>
      </c>
      <c r="X20" s="207">
        <v>1.2067337675000533</v>
      </c>
      <c r="Y20" s="207">
        <v>12.3</v>
      </c>
      <c r="Z20" s="206"/>
      <c r="AA20" s="207"/>
      <c r="AB20" s="207"/>
      <c r="AC20" s="206"/>
      <c r="AD20" s="207"/>
      <c r="AE20" s="207"/>
      <c r="AF20" s="206"/>
      <c r="AG20" s="207"/>
      <c r="AH20" s="207"/>
      <c r="AI20" s="206"/>
      <c r="AJ20" s="207"/>
      <c r="AK20" s="207"/>
      <c r="AL20" s="206"/>
      <c r="AM20" s="207"/>
      <c r="AN20" s="207"/>
      <c r="AO20" s="206"/>
      <c r="AP20" s="207"/>
      <c r="AQ20" s="207"/>
      <c r="AR20" s="206"/>
      <c r="AS20" s="207"/>
      <c r="AT20" s="207"/>
      <c r="AU20" s="206"/>
      <c r="AV20" s="207"/>
      <c r="AW20" s="207"/>
      <c r="AX20" s="206"/>
      <c r="AY20" s="207"/>
      <c r="AZ20" s="207"/>
      <c r="BA20" s="206"/>
      <c r="BB20" s="207"/>
      <c r="BC20" s="207"/>
      <c r="BD20" s="206"/>
      <c r="BE20" s="207"/>
      <c r="BF20" s="207"/>
      <c r="BG20" s="206"/>
      <c r="BH20" s="207"/>
      <c r="BI20" s="207"/>
      <c r="BJ20" s="206"/>
      <c r="BK20" s="207"/>
      <c r="BL20" s="207"/>
      <c r="BM20" s="206"/>
      <c r="BN20" s="207"/>
      <c r="BO20" s="207"/>
      <c r="BP20" s="206"/>
      <c r="BQ20" s="207"/>
      <c r="BR20" s="249"/>
    </row>
    <row r="21" spans="1:70" ht="15" customHeight="1" x14ac:dyDescent="0.2">
      <c r="A21" s="140" t="s">
        <v>58</v>
      </c>
      <c r="B21" s="206"/>
      <c r="C21" s="207"/>
      <c r="D21" s="207"/>
      <c r="E21" s="206">
        <v>102.81699999999999</v>
      </c>
      <c r="F21" s="207">
        <v>3.9216666005535195</v>
      </c>
      <c r="G21" s="207">
        <v>172.27443404303801</v>
      </c>
      <c r="H21" s="206">
        <v>42.838999999999999</v>
      </c>
      <c r="I21" s="207">
        <v>1.7030657091005226</v>
      </c>
      <c r="J21" s="207">
        <v>72.03</v>
      </c>
      <c r="K21" s="206">
        <v>10.832000000000001</v>
      </c>
      <c r="L21" s="207">
        <v>0.72325437761864209</v>
      </c>
      <c r="M21" s="207">
        <v>18.43948329215182</v>
      </c>
      <c r="N21" s="206"/>
      <c r="O21" s="207"/>
      <c r="P21" s="207"/>
      <c r="Q21" s="206">
        <v>12.656000000000001</v>
      </c>
      <c r="R21" s="207">
        <v>0.34938345800731618</v>
      </c>
      <c r="S21" s="207">
        <v>20.292962738738254</v>
      </c>
      <c r="T21" s="206">
        <v>82.965999999999994</v>
      </c>
      <c r="U21" s="207">
        <v>5.286900001593092</v>
      </c>
      <c r="V21" s="207">
        <v>140.38216517400139</v>
      </c>
      <c r="W21" s="206">
        <v>35.402000000000001</v>
      </c>
      <c r="X21" s="207">
        <v>0.85441577674073776</v>
      </c>
      <c r="Y21" s="207">
        <v>59.3</v>
      </c>
      <c r="Z21" s="206">
        <v>39.624000000000002</v>
      </c>
      <c r="AA21" s="207">
        <v>4.1602271200107515</v>
      </c>
      <c r="AB21" s="207">
        <v>67.287167652437944</v>
      </c>
      <c r="AC21" s="206">
        <v>8.9999999999999993E-3</v>
      </c>
      <c r="AD21" s="207">
        <v>3.7788610512791442E-4</v>
      </c>
      <c r="AE21" s="207">
        <v>1.5318705671495462E-2</v>
      </c>
      <c r="AF21" s="206"/>
      <c r="AG21" s="207"/>
      <c r="AH21" s="207"/>
      <c r="AI21" s="206">
        <v>62.33</v>
      </c>
      <c r="AJ21" s="207">
        <v>13.990142033721787</v>
      </c>
      <c r="AK21" s="207">
        <v>108.17537148946361</v>
      </c>
      <c r="AL21" s="206"/>
      <c r="AM21" s="207"/>
      <c r="AN21" s="207"/>
      <c r="AO21" s="206">
        <v>61.18</v>
      </c>
      <c r="AP21" s="207">
        <v>27.56104153527345</v>
      </c>
      <c r="AQ21" s="207">
        <v>106.1012557685404</v>
      </c>
      <c r="AR21" s="206">
        <v>56.628999999999998</v>
      </c>
      <c r="AS21" s="207">
        <v>3.5311665401876047</v>
      </c>
      <c r="AT21" s="207">
        <v>98.70941651821353</v>
      </c>
      <c r="AU21" s="206"/>
      <c r="AV21" s="207"/>
      <c r="AW21" s="207"/>
      <c r="AX21" s="206">
        <v>34.415999999999997</v>
      </c>
      <c r="AY21" s="207">
        <v>2.7137375868741391</v>
      </c>
      <c r="AZ21" s="207">
        <v>60.652415275893055</v>
      </c>
      <c r="BA21" s="206">
        <v>16.815999999999999</v>
      </c>
      <c r="BB21" s="207">
        <v>1.4140123103831017</v>
      </c>
      <c r="BC21" s="207">
        <v>29.651677428683268</v>
      </c>
      <c r="BD21" s="206"/>
      <c r="BE21" s="207"/>
      <c r="BF21" s="207"/>
      <c r="BG21" s="206"/>
      <c r="BH21" s="207"/>
      <c r="BI21" s="207"/>
      <c r="BJ21" s="206"/>
      <c r="BK21" s="207"/>
      <c r="BL21" s="207"/>
      <c r="BM21" s="206"/>
      <c r="BN21" s="207"/>
      <c r="BO21" s="207"/>
      <c r="BP21" s="206"/>
      <c r="BQ21" s="207"/>
      <c r="BR21" s="249"/>
    </row>
    <row r="22" spans="1:70" ht="15" customHeight="1" x14ac:dyDescent="0.2">
      <c r="A22" s="140" t="s">
        <v>59</v>
      </c>
      <c r="B22" s="206">
        <v>54.048000000000002</v>
      </c>
      <c r="C22" s="207">
        <v>2.099522200209766</v>
      </c>
      <c r="D22" s="207">
        <v>27.115188378516951</v>
      </c>
      <c r="E22" s="206">
        <v>125.76300000000001</v>
      </c>
      <c r="F22" s="207">
        <v>4.7968775269207651</v>
      </c>
      <c r="G22" s="207">
        <v>62.649945800322016</v>
      </c>
      <c r="H22" s="206">
        <v>80.938000000000002</v>
      </c>
      <c r="I22" s="207">
        <v>3.2176925783323167</v>
      </c>
      <c r="J22" s="207">
        <v>40.270000000000003</v>
      </c>
      <c r="K22" s="206"/>
      <c r="L22" s="207"/>
      <c r="M22" s="207"/>
      <c r="N22" s="206">
        <v>4.9000000000000004</v>
      </c>
      <c r="O22" s="207">
        <v>0.29563628772530204</v>
      </c>
      <c r="P22" s="207">
        <v>2.4944934058066814</v>
      </c>
      <c r="Q22" s="206">
        <v>28.597000000000001</v>
      </c>
      <c r="R22" s="207">
        <v>0.78945312489216346</v>
      </c>
      <c r="S22" s="207">
        <v>14.514136769213215</v>
      </c>
      <c r="T22" s="206">
        <v>18.701000000000001</v>
      </c>
      <c r="U22" s="207">
        <v>1.1916968026636505</v>
      </c>
      <c r="V22" s="207">
        <v>9.3146061651426226</v>
      </c>
      <c r="W22" s="206">
        <v>120.864</v>
      </c>
      <c r="X22" s="207">
        <v>2.9170134015025289</v>
      </c>
      <c r="Y22" s="207">
        <v>60.2</v>
      </c>
      <c r="Z22" s="206">
        <v>110</v>
      </c>
      <c r="AA22" s="207">
        <v>11.549186937239618</v>
      </c>
      <c r="AB22" s="207">
        <v>54.744616364658867</v>
      </c>
      <c r="AC22" s="206"/>
      <c r="AD22" s="207"/>
      <c r="AE22" s="207"/>
      <c r="AF22" s="206">
        <v>181.874</v>
      </c>
      <c r="AG22" s="207">
        <v>9.260240800679826</v>
      </c>
      <c r="AH22" s="207">
        <v>90.443450092843349</v>
      </c>
      <c r="AI22" s="206">
        <v>16.512</v>
      </c>
      <c r="AJ22" s="207">
        <v>3.7061643712628616</v>
      </c>
      <c r="AK22" s="207">
        <v>8.4320700548145826</v>
      </c>
      <c r="AL22" s="206"/>
      <c r="AM22" s="207"/>
      <c r="AN22" s="207"/>
      <c r="AO22" s="206"/>
      <c r="AP22" s="207"/>
      <c r="AQ22" s="207"/>
      <c r="AR22" s="206">
        <v>306.59100000000001</v>
      </c>
      <c r="AS22" s="207">
        <v>19.117835044282224</v>
      </c>
      <c r="AT22" s="207">
        <v>155.58880113431931</v>
      </c>
      <c r="AU22" s="206">
        <v>282.988</v>
      </c>
      <c r="AV22" s="207">
        <v>12.289239294229024</v>
      </c>
      <c r="AW22" s="207">
        <v>144.00486889403643</v>
      </c>
      <c r="AX22" s="206"/>
      <c r="AY22" s="207"/>
      <c r="AZ22" s="207"/>
      <c r="BA22" s="206"/>
      <c r="BB22" s="207"/>
      <c r="BC22" s="207"/>
      <c r="BD22" s="206">
        <v>153.55099999999999</v>
      </c>
      <c r="BE22" s="207">
        <v>13.398655169465052</v>
      </c>
      <c r="BF22" s="207">
        <v>78.860128055071783</v>
      </c>
      <c r="BG22" s="206"/>
      <c r="BH22" s="207"/>
      <c r="BI22" s="207"/>
      <c r="BJ22" s="206"/>
      <c r="BK22" s="207"/>
      <c r="BL22" s="207"/>
      <c r="BM22" s="206"/>
      <c r="BN22" s="207"/>
      <c r="BO22" s="207"/>
      <c r="BP22" s="206"/>
      <c r="BQ22" s="207"/>
      <c r="BR22" s="249"/>
    </row>
    <row r="23" spans="1:70" ht="15" customHeight="1" x14ac:dyDescent="0.2">
      <c r="A23" s="140" t="s">
        <v>60</v>
      </c>
      <c r="B23" s="206">
        <v>541.37199999999996</v>
      </c>
      <c r="C23" s="207">
        <v>21.029872198267491</v>
      </c>
      <c r="D23" s="207">
        <v>111.25144414473546</v>
      </c>
      <c r="E23" s="206">
        <v>413.166</v>
      </c>
      <c r="F23" s="207">
        <v>15.759060298241492</v>
      </c>
      <c r="G23" s="207">
        <v>83.096479492466401</v>
      </c>
      <c r="H23" s="206">
        <v>413.166</v>
      </c>
      <c r="I23" s="207">
        <v>16.425426521772838</v>
      </c>
      <c r="J23" s="207">
        <v>82.55</v>
      </c>
      <c r="K23" s="206">
        <v>44.207000000000001</v>
      </c>
      <c r="L23" s="207">
        <v>2.9517084814796259</v>
      </c>
      <c r="M23" s="207">
        <v>8.7770375144546833</v>
      </c>
      <c r="N23" s="206">
        <v>8.3000000000000007</v>
      </c>
      <c r="O23" s="207">
        <v>0.50077167104489939</v>
      </c>
      <c r="P23" s="207">
        <v>1.7938249370367447</v>
      </c>
      <c r="Q23" s="206">
        <v>220.893</v>
      </c>
      <c r="R23" s="207">
        <v>6.0980057039830973</v>
      </c>
      <c r="S23" s="207">
        <v>44.051449701317217</v>
      </c>
      <c r="T23" s="206"/>
      <c r="U23" s="207"/>
      <c r="V23" s="207"/>
      <c r="W23" s="206">
        <v>480</v>
      </c>
      <c r="X23" s="207">
        <v>11.584644168000512</v>
      </c>
      <c r="Y23" s="207">
        <v>95.3</v>
      </c>
      <c r="Z23" s="206"/>
      <c r="AA23" s="207"/>
      <c r="AB23" s="207"/>
      <c r="AC23" s="206">
        <v>862.5</v>
      </c>
      <c r="AD23" s="207">
        <v>36.214085074758465</v>
      </c>
      <c r="AE23" s="207">
        <v>170.75573021584515</v>
      </c>
      <c r="AF23" s="206">
        <v>954.79</v>
      </c>
      <c r="AG23" s="207">
        <v>48.613794792444722</v>
      </c>
      <c r="AH23" s="207">
        <v>189.07930799575419</v>
      </c>
      <c r="AI23" s="206"/>
      <c r="AJ23" s="207"/>
      <c r="AK23" s="207"/>
      <c r="AL23" s="206">
        <v>373</v>
      </c>
      <c r="AM23" s="207">
        <v>80.916328611406371</v>
      </c>
      <c r="AN23" s="207">
        <v>73.209933704773974</v>
      </c>
      <c r="AO23" s="206"/>
      <c r="AP23" s="207"/>
      <c r="AQ23" s="207"/>
      <c r="AR23" s="206">
        <v>290</v>
      </c>
      <c r="AS23" s="207">
        <v>18.083284123936593</v>
      </c>
      <c r="AT23" s="207">
        <v>57.151179255462026</v>
      </c>
      <c r="AU23" s="206">
        <v>68.222999999999999</v>
      </c>
      <c r="AV23" s="207">
        <v>2.962700794274622</v>
      </c>
      <c r="AW23" s="207">
        <v>13.491762614747616</v>
      </c>
      <c r="AX23" s="206">
        <v>27.334</v>
      </c>
      <c r="AY23" s="207">
        <v>2.1553144816253407</v>
      </c>
      <c r="AZ23" s="207">
        <v>5.4431039910852093</v>
      </c>
      <c r="BA23" s="206"/>
      <c r="BB23" s="207"/>
      <c r="BC23" s="207"/>
      <c r="BD23" s="206"/>
      <c r="BE23" s="207"/>
      <c r="BF23" s="207"/>
      <c r="BG23" s="206"/>
      <c r="BH23" s="207"/>
      <c r="BI23" s="207"/>
      <c r="BJ23" s="206"/>
      <c r="BK23" s="207"/>
      <c r="BL23" s="207"/>
      <c r="BM23" s="206"/>
      <c r="BN23" s="207"/>
      <c r="BO23" s="207"/>
      <c r="BP23" s="206"/>
      <c r="BQ23" s="207"/>
      <c r="BR23" s="249"/>
    </row>
    <row r="24" spans="1:70" ht="15" customHeight="1" x14ac:dyDescent="0.2">
      <c r="A24" s="140" t="s">
        <v>61</v>
      </c>
      <c r="B24" s="206">
        <v>12.395</v>
      </c>
      <c r="C24" s="207">
        <v>0.48149011381734846</v>
      </c>
      <c r="D24" s="207">
        <v>7.7492433625026642</v>
      </c>
      <c r="E24" s="206">
        <v>769</v>
      </c>
      <c r="F24" s="207">
        <v>29.331351973172303</v>
      </c>
      <c r="G24" s="207">
        <v>469.57846021009516</v>
      </c>
      <c r="H24" s="206">
        <v>1524.528</v>
      </c>
      <c r="I24" s="207">
        <v>60.607655626032397</v>
      </c>
      <c r="J24" s="207">
        <v>928.13</v>
      </c>
      <c r="K24" s="206">
        <v>97.375</v>
      </c>
      <c r="L24" s="207">
        <v>6.5017443704408482</v>
      </c>
      <c r="M24" s="207">
        <v>58.786026137358093</v>
      </c>
      <c r="N24" s="206">
        <v>182.875</v>
      </c>
      <c r="O24" s="207">
        <v>11.033568595462164</v>
      </c>
      <c r="P24" s="207">
        <v>110.52880483330988</v>
      </c>
      <c r="Q24" s="206"/>
      <c r="R24" s="207"/>
      <c r="S24" s="207"/>
      <c r="T24" s="206"/>
      <c r="U24" s="207"/>
      <c r="V24" s="207"/>
      <c r="W24" s="206"/>
      <c r="X24" s="207"/>
      <c r="Y24" s="207"/>
      <c r="Z24" s="206"/>
      <c r="AA24" s="207"/>
      <c r="AB24" s="207"/>
      <c r="AC24" s="206"/>
      <c r="AD24" s="207"/>
      <c r="AE24" s="207"/>
      <c r="AF24" s="206"/>
      <c r="AG24" s="207"/>
      <c r="AH24" s="207"/>
      <c r="AI24" s="206"/>
      <c r="AJ24" s="207"/>
      <c r="AK24" s="207"/>
      <c r="AL24" s="206"/>
      <c r="AM24" s="207"/>
      <c r="AN24" s="207"/>
      <c r="AO24" s="206"/>
      <c r="AP24" s="207"/>
      <c r="AQ24" s="207"/>
      <c r="AR24" s="206">
        <v>700</v>
      </c>
      <c r="AS24" s="207">
        <v>43.649306506053847</v>
      </c>
      <c r="AT24" s="207">
        <v>422.16027857753699</v>
      </c>
      <c r="AU24" s="206">
        <v>504.97199999999998</v>
      </c>
      <c r="AV24" s="207">
        <v>21.929275251549246</v>
      </c>
      <c r="AW24" s="207">
        <v>305.46325617690025</v>
      </c>
      <c r="AX24" s="206"/>
      <c r="AY24" s="207"/>
      <c r="AZ24" s="207"/>
      <c r="BA24" s="206"/>
      <c r="BB24" s="207"/>
      <c r="BC24" s="207"/>
      <c r="BD24" s="206">
        <v>404.69900000000001</v>
      </c>
      <c r="BE24" s="207">
        <v>35.313494203406925</v>
      </c>
      <c r="BF24" s="207">
        <v>246.82923973112807</v>
      </c>
      <c r="BG24" s="206"/>
      <c r="BH24" s="207"/>
      <c r="BI24" s="207"/>
      <c r="BJ24" s="206"/>
      <c r="BK24" s="207"/>
      <c r="BL24" s="207"/>
      <c r="BM24" s="206"/>
      <c r="BN24" s="207"/>
      <c r="BO24" s="207"/>
      <c r="BP24" s="206"/>
      <c r="BQ24" s="207"/>
      <c r="BR24" s="249"/>
    </row>
    <row r="25" spans="1:70" s="154" customFormat="1" ht="15" customHeight="1" x14ac:dyDescent="0.2">
      <c r="A25" s="159" t="s">
        <v>62</v>
      </c>
      <c r="B25" s="161">
        <v>2574.2999999999997</v>
      </c>
      <c r="C25" s="162">
        <v>99.999999999999986</v>
      </c>
      <c r="D25" s="162">
        <v>45.720167497466676</v>
      </c>
      <c r="E25" s="161">
        <v>2621.768</v>
      </c>
      <c r="F25" s="162">
        <v>100</v>
      </c>
      <c r="G25" s="162">
        <v>45.738294836436239</v>
      </c>
      <c r="H25" s="161">
        <v>2515.4049999999997</v>
      </c>
      <c r="I25" s="162">
        <v>100.00000000000001</v>
      </c>
      <c r="J25" s="162">
        <v>43.45</v>
      </c>
      <c r="K25" s="161">
        <v>1497.6750000000004</v>
      </c>
      <c r="L25" s="162">
        <v>99.999999999999957</v>
      </c>
      <c r="M25" s="162">
        <v>25.623317561080952</v>
      </c>
      <c r="N25" s="161">
        <v>1657.442</v>
      </c>
      <c r="O25" s="162">
        <v>100</v>
      </c>
      <c r="P25" s="162">
        <v>28.220454720033601</v>
      </c>
      <c r="Q25" s="161">
        <v>3622.3810000000003</v>
      </c>
      <c r="R25" s="162">
        <v>99.999999999999972</v>
      </c>
      <c r="S25" s="162">
        <v>61.253528948219916</v>
      </c>
      <c r="T25" s="161">
        <v>1569.2749999999999</v>
      </c>
      <c r="U25" s="162">
        <v>100.00000000000001</v>
      </c>
      <c r="V25" s="162">
        <v>26.321598261233902</v>
      </c>
      <c r="W25" s="161">
        <v>4143.4159999999993</v>
      </c>
      <c r="X25" s="162">
        <v>100.00000000000001</v>
      </c>
      <c r="Y25" s="162">
        <v>69</v>
      </c>
      <c r="Z25" s="161">
        <v>952.44799999999998</v>
      </c>
      <c r="AA25" s="162">
        <v>100</v>
      </c>
      <c r="AB25" s="162">
        <v>15.784600972006649</v>
      </c>
      <c r="AC25" s="161">
        <v>2381.67</v>
      </c>
      <c r="AD25" s="162">
        <v>100</v>
      </c>
      <c r="AE25" s="162">
        <v>39.284343950119982</v>
      </c>
      <c r="AF25" s="161">
        <v>1964.0309999999999</v>
      </c>
      <c r="AG25" s="162">
        <v>100</v>
      </c>
      <c r="AH25" s="162">
        <v>32.310712676373363</v>
      </c>
      <c r="AI25" s="161">
        <v>445.52799999999996</v>
      </c>
      <c r="AJ25" s="162">
        <v>100</v>
      </c>
      <c r="AK25" s="162">
        <v>7.4646277210271812</v>
      </c>
      <c r="AL25" s="161">
        <v>460.97</v>
      </c>
      <c r="AM25" s="162">
        <v>99.999999999999986</v>
      </c>
      <c r="AN25" s="162">
        <v>7.5839053330136812</v>
      </c>
      <c r="AO25" s="161">
        <v>221.98</v>
      </c>
      <c r="AP25" s="162">
        <v>100</v>
      </c>
      <c r="AQ25" s="162">
        <v>3.6512503566869263</v>
      </c>
      <c r="AR25" s="161">
        <v>1603.691</v>
      </c>
      <c r="AS25" s="162">
        <v>100</v>
      </c>
      <c r="AT25" s="162">
        <v>26.434953174660855</v>
      </c>
      <c r="AU25" s="161">
        <v>2302.73</v>
      </c>
      <c r="AV25" s="162">
        <v>99.999999999999986</v>
      </c>
      <c r="AW25" s="162">
        <v>38.005464483129032</v>
      </c>
      <c r="AX25" s="161">
        <v>1268.2139999999999</v>
      </c>
      <c r="AY25" s="162">
        <v>100</v>
      </c>
      <c r="AZ25" s="162">
        <v>21.072718119997983</v>
      </c>
      <c r="BA25" s="161">
        <v>1189.24</v>
      </c>
      <c r="BB25" s="162">
        <v>100.00000000000001</v>
      </c>
      <c r="BC25" s="162">
        <v>19.662068164735143</v>
      </c>
      <c r="BD25" s="161">
        <v>1146.018</v>
      </c>
      <c r="BE25" s="162">
        <v>100</v>
      </c>
      <c r="BF25" s="162">
        <v>18.986524517596603</v>
      </c>
      <c r="BG25" s="161">
        <v>331.548</v>
      </c>
      <c r="BH25" s="162">
        <v>100</v>
      </c>
      <c r="BI25" s="162">
        <v>5.5590162338002038</v>
      </c>
      <c r="BJ25" s="161">
        <v>709.221</v>
      </c>
      <c r="BK25" s="162">
        <v>99.999999999999986</v>
      </c>
      <c r="BL25" s="162">
        <v>11.97276064896316</v>
      </c>
      <c r="BM25" s="161">
        <v>150.20400000000001</v>
      </c>
      <c r="BN25" s="162">
        <v>100</v>
      </c>
      <c r="BO25" s="162">
        <v>2.5445309432048884</v>
      </c>
      <c r="BP25" s="161">
        <v>138.495</v>
      </c>
      <c r="BQ25" s="162">
        <v>100</v>
      </c>
      <c r="BR25" s="284">
        <v>2.347484247600153</v>
      </c>
    </row>
  </sheetData>
  <mergeCells count="24">
    <mergeCell ref="BG3:BI3"/>
    <mergeCell ref="BD3:BF3"/>
    <mergeCell ref="AO3:AQ3"/>
    <mergeCell ref="AL3:AN3"/>
    <mergeCell ref="AF3:AH3"/>
    <mergeCell ref="A3:A4"/>
    <mergeCell ref="T3:V3"/>
    <mergeCell ref="W3:Y3"/>
    <mergeCell ref="Q3:S3"/>
    <mergeCell ref="E3:G3"/>
    <mergeCell ref="B3:D3"/>
    <mergeCell ref="H3:J3"/>
    <mergeCell ref="N3:P3"/>
    <mergeCell ref="AU3:AW3"/>
    <mergeCell ref="BP3:BR3"/>
    <mergeCell ref="K3:M3"/>
    <mergeCell ref="BJ3:BL3"/>
    <mergeCell ref="AR3:AT3"/>
    <mergeCell ref="AI3:AK3"/>
    <mergeCell ref="BA3:BC3"/>
    <mergeCell ref="Z3:AB3"/>
    <mergeCell ref="AC3:AE3"/>
    <mergeCell ref="AX3:AZ3"/>
    <mergeCell ref="BM3:BO3"/>
  </mergeCells>
  <phoneticPr fontId="2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5"/>
  <dimension ref="A1:Y29"/>
  <sheetViews>
    <sheetView zoomScaleNormal="100" workbookViewId="0"/>
  </sheetViews>
  <sheetFormatPr defaultColWidth="9.140625" defaultRowHeight="12.75" x14ac:dyDescent="0.2"/>
  <cols>
    <col min="1" max="1" width="28.7109375" style="2" customWidth="1"/>
    <col min="2" max="15" width="9.7109375" style="2" customWidth="1"/>
    <col min="16" max="19" width="9.140625" style="2"/>
    <col min="20" max="20" width="10" style="2" bestFit="1" customWidth="1"/>
    <col min="21" max="21" width="12.85546875" style="2" bestFit="1" customWidth="1"/>
    <col min="22" max="24" width="12.85546875" style="2" customWidth="1"/>
    <col min="25" max="16384" width="9.140625" style="2"/>
  </cols>
  <sheetData>
    <row r="1" spans="1:25" ht="30" customHeight="1" x14ac:dyDescent="0.2">
      <c r="A1" s="266" t="s">
        <v>64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</row>
    <row r="2" spans="1:25" ht="15" customHeight="1" x14ac:dyDescent="0.2">
      <c r="J2" s="45"/>
      <c r="K2" s="222"/>
      <c r="L2" s="222"/>
      <c r="M2" s="222"/>
      <c r="N2" s="222"/>
      <c r="O2" s="222"/>
      <c r="S2" s="222"/>
      <c r="V2" s="222"/>
      <c r="W2" s="304" t="s">
        <v>0</v>
      </c>
      <c r="X2" s="304"/>
    </row>
    <row r="3" spans="1:25" ht="15" customHeight="1" x14ac:dyDescent="0.2">
      <c r="A3" s="299" t="s">
        <v>65</v>
      </c>
      <c r="B3" s="301" t="s">
        <v>66</v>
      </c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3"/>
    </row>
    <row r="4" spans="1:25" customFormat="1" ht="15" customHeight="1" x14ac:dyDescent="0.25">
      <c r="A4" s="300"/>
      <c r="B4" s="223">
        <v>2001</v>
      </c>
      <c r="C4" s="164">
        <v>2002</v>
      </c>
      <c r="D4" s="164">
        <v>2003</v>
      </c>
      <c r="E4" s="164">
        <v>2004</v>
      </c>
      <c r="F4" s="164">
        <v>2005</v>
      </c>
      <c r="G4" s="164">
        <v>2006</v>
      </c>
      <c r="H4" s="164">
        <v>2007</v>
      </c>
      <c r="I4" s="164">
        <v>2008</v>
      </c>
      <c r="J4" s="164">
        <v>2009</v>
      </c>
      <c r="K4" s="164">
        <v>2010</v>
      </c>
      <c r="L4" s="164">
        <v>2011</v>
      </c>
      <c r="M4" s="164">
        <v>2012</v>
      </c>
      <c r="N4" s="164">
        <v>2013</v>
      </c>
      <c r="O4" s="164">
        <v>2014</v>
      </c>
      <c r="P4" s="164">
        <v>2015</v>
      </c>
      <c r="Q4" s="164">
        <v>2016</v>
      </c>
      <c r="R4" s="164">
        <v>2017</v>
      </c>
      <c r="S4" s="164">
        <v>2018</v>
      </c>
      <c r="T4" s="164">
        <v>2019</v>
      </c>
      <c r="U4" s="164">
        <v>2020</v>
      </c>
      <c r="V4" s="164">
        <v>2021</v>
      </c>
      <c r="W4" s="164">
        <v>2022</v>
      </c>
      <c r="X4" s="165">
        <v>2023</v>
      </c>
    </row>
    <row r="5" spans="1:25" ht="15" customHeight="1" x14ac:dyDescent="0.2">
      <c r="A5" s="166" t="s">
        <v>67</v>
      </c>
      <c r="B5" s="224">
        <v>101.294</v>
      </c>
      <c r="C5" s="206">
        <v>1.6839999999999999</v>
      </c>
      <c r="D5" s="206"/>
      <c r="E5" s="206"/>
      <c r="F5" s="206">
        <v>208.3</v>
      </c>
      <c r="G5" s="206">
        <v>10.997999999999999</v>
      </c>
      <c r="H5" s="206">
        <v>150</v>
      </c>
      <c r="I5" s="206">
        <v>416.887</v>
      </c>
      <c r="J5" s="206"/>
      <c r="K5" s="206">
        <v>41.5</v>
      </c>
      <c r="L5" s="206"/>
      <c r="M5" s="206">
        <v>0.49299999999999999</v>
      </c>
      <c r="N5" s="206"/>
      <c r="O5" s="206"/>
      <c r="P5" s="206"/>
      <c r="Q5" s="206">
        <v>3.2229999999999999</v>
      </c>
      <c r="R5" s="206">
        <v>27.334</v>
      </c>
      <c r="S5" s="206"/>
      <c r="T5" s="206"/>
      <c r="U5" s="206"/>
      <c r="V5" s="206"/>
      <c r="W5" s="206"/>
      <c r="X5" s="229"/>
      <c r="Y5" s="66"/>
    </row>
    <row r="6" spans="1:25" ht="15" customHeight="1" x14ac:dyDescent="0.2">
      <c r="A6" s="167" t="s">
        <v>68</v>
      </c>
      <c r="B6" s="224">
        <v>10.122</v>
      </c>
      <c r="C6" s="206">
        <v>126.041</v>
      </c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29"/>
      <c r="Y6" s="66"/>
    </row>
    <row r="7" spans="1:25" ht="15" customHeight="1" x14ac:dyDescent="0.2">
      <c r="A7" s="166" t="s">
        <v>69</v>
      </c>
      <c r="B7" s="224"/>
      <c r="C7" s="206"/>
      <c r="D7" s="206"/>
      <c r="E7" s="206">
        <v>1.4</v>
      </c>
      <c r="F7" s="206">
        <v>0.92500000000000004</v>
      </c>
      <c r="G7" s="206">
        <v>0.82299999999999995</v>
      </c>
      <c r="H7" s="206">
        <v>1.1000000000000001</v>
      </c>
      <c r="I7" s="206"/>
      <c r="J7" s="206"/>
      <c r="K7" s="206"/>
      <c r="L7" s="206"/>
      <c r="M7" s="206"/>
      <c r="N7" s="206"/>
      <c r="O7" s="206"/>
      <c r="P7" s="206"/>
      <c r="Q7" s="206"/>
      <c r="R7" s="206">
        <v>0.55000000000000004</v>
      </c>
      <c r="S7" s="206"/>
      <c r="T7" s="206"/>
      <c r="U7" s="206"/>
      <c r="V7" s="206"/>
      <c r="W7" s="206"/>
      <c r="X7" s="229">
        <v>5.8869999999999996</v>
      </c>
      <c r="Y7" s="66"/>
    </row>
    <row r="8" spans="1:25" ht="15" customHeight="1" x14ac:dyDescent="0.2">
      <c r="A8" s="167" t="s">
        <v>70</v>
      </c>
      <c r="B8" s="224"/>
      <c r="C8" s="206">
        <v>0.29299999999999998</v>
      </c>
      <c r="D8" s="206"/>
      <c r="E8" s="206">
        <v>1.371</v>
      </c>
      <c r="F8" s="206"/>
      <c r="G8" s="206"/>
      <c r="H8" s="206"/>
      <c r="I8" s="206">
        <v>4.4020000000000001</v>
      </c>
      <c r="J8" s="206">
        <v>110</v>
      </c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29"/>
      <c r="Y8" s="66"/>
    </row>
    <row r="9" spans="1:25" ht="15" customHeight="1" x14ac:dyDescent="0.2">
      <c r="A9" s="167" t="s">
        <v>71</v>
      </c>
      <c r="B9" s="224"/>
      <c r="C9" s="206">
        <v>17.785</v>
      </c>
      <c r="D9" s="206">
        <v>38.067999999999998</v>
      </c>
      <c r="E9" s="206">
        <v>287.70100000000002</v>
      </c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29"/>
      <c r="Y9" s="66"/>
    </row>
    <row r="10" spans="1:25" ht="15" customHeight="1" x14ac:dyDescent="0.2">
      <c r="A10" s="167" t="s">
        <v>72</v>
      </c>
      <c r="B10" s="224"/>
      <c r="C10" s="206"/>
      <c r="D10" s="206"/>
      <c r="E10" s="206"/>
      <c r="F10" s="206"/>
      <c r="G10" s="206">
        <v>0.32500000000000001</v>
      </c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29"/>
      <c r="Y10" s="66"/>
    </row>
    <row r="11" spans="1:25" ht="15" customHeight="1" x14ac:dyDescent="0.2">
      <c r="A11" s="167" t="s">
        <v>73</v>
      </c>
      <c r="B11" s="224">
        <v>206.732</v>
      </c>
      <c r="C11" s="206">
        <v>179.899</v>
      </c>
      <c r="D11" s="206"/>
      <c r="E11" s="206">
        <v>364.4</v>
      </c>
      <c r="F11" s="206">
        <v>25.81</v>
      </c>
      <c r="G11" s="206"/>
      <c r="H11" s="206"/>
      <c r="I11" s="206"/>
      <c r="J11" s="206"/>
      <c r="K11" s="206"/>
      <c r="L11" s="206"/>
      <c r="M11" s="206">
        <v>16.931999999999999</v>
      </c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29"/>
      <c r="Y11" s="66"/>
    </row>
    <row r="12" spans="1:25" ht="15" customHeight="1" x14ac:dyDescent="0.2">
      <c r="A12" s="167" t="s">
        <v>74</v>
      </c>
      <c r="B12" s="224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>
        <v>3.5000000000000003E-2</v>
      </c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29"/>
      <c r="Y12" s="66"/>
    </row>
    <row r="13" spans="1:25" ht="15" customHeight="1" x14ac:dyDescent="0.2">
      <c r="A13" s="167" t="s">
        <v>75</v>
      </c>
      <c r="B13" s="224">
        <v>1826.684</v>
      </c>
      <c r="C13" s="206">
        <v>2088.6</v>
      </c>
      <c r="D13" s="206">
        <v>2140.0430000000001</v>
      </c>
      <c r="E13" s="206">
        <v>450.48700000000002</v>
      </c>
      <c r="F13" s="206">
        <v>705.85500000000002</v>
      </c>
      <c r="G13" s="206">
        <v>300.85599999999999</v>
      </c>
      <c r="H13" s="206">
        <v>79.164000000000001</v>
      </c>
      <c r="I13" s="206">
        <v>1600.306</v>
      </c>
      <c r="J13" s="206">
        <v>842.44799999999998</v>
      </c>
      <c r="K13" s="206">
        <v>2340.1610000000001</v>
      </c>
      <c r="L13" s="206">
        <v>1964.0309999999999</v>
      </c>
      <c r="M13" s="206">
        <v>428.06799999999998</v>
      </c>
      <c r="N13" s="206">
        <v>460.97</v>
      </c>
      <c r="O13" s="206">
        <v>221.98</v>
      </c>
      <c r="P13" s="206">
        <v>1603.691</v>
      </c>
      <c r="Q13" s="206">
        <v>86.5</v>
      </c>
      <c r="R13" s="206">
        <v>1240.33</v>
      </c>
      <c r="S13" s="206">
        <v>1189.24</v>
      </c>
      <c r="T13" s="206">
        <v>1146.018</v>
      </c>
      <c r="U13" s="206">
        <v>331.548</v>
      </c>
      <c r="V13" s="206">
        <v>607.221</v>
      </c>
      <c r="W13" s="207">
        <v>0.20399999999999999</v>
      </c>
      <c r="X13" s="229">
        <v>0.82499999999999996</v>
      </c>
      <c r="Y13" s="66"/>
    </row>
    <row r="14" spans="1:25" ht="15" customHeight="1" x14ac:dyDescent="0.2">
      <c r="A14" s="163" t="s">
        <v>76</v>
      </c>
      <c r="B14" s="225">
        <v>2144.8319999999999</v>
      </c>
      <c r="C14" s="168">
        <v>2414.3019999999997</v>
      </c>
      <c r="D14" s="168">
        <v>2178.1110000000003</v>
      </c>
      <c r="E14" s="168">
        <v>1105.3590000000002</v>
      </c>
      <c r="F14" s="168">
        <v>940.8900000000001</v>
      </c>
      <c r="G14" s="168">
        <v>313.00200000000001</v>
      </c>
      <c r="H14" s="168">
        <v>230.26400000000001</v>
      </c>
      <c r="I14" s="168">
        <v>2021.595</v>
      </c>
      <c r="J14" s="168">
        <v>952.44799999999998</v>
      </c>
      <c r="K14" s="168">
        <v>2381.6610000000001</v>
      </c>
      <c r="L14" s="168">
        <v>1964.0309999999999</v>
      </c>
      <c r="M14" s="168">
        <v>445.52799999999996</v>
      </c>
      <c r="N14" s="168">
        <v>460.97</v>
      </c>
      <c r="O14" s="168">
        <v>221.98</v>
      </c>
      <c r="P14" s="168">
        <v>1603.691</v>
      </c>
      <c r="Q14" s="168">
        <v>89.722999999999999</v>
      </c>
      <c r="R14" s="168">
        <v>1268.2139999999999</v>
      </c>
      <c r="S14" s="168">
        <v>1189.24</v>
      </c>
      <c r="T14" s="168">
        <v>1146.018</v>
      </c>
      <c r="U14" s="168">
        <v>331.548</v>
      </c>
      <c r="V14" s="168">
        <v>607.221</v>
      </c>
      <c r="W14" s="285">
        <v>0.20399999999999999</v>
      </c>
      <c r="X14" s="169">
        <v>6.7119999999999997</v>
      </c>
      <c r="Y14" s="66"/>
    </row>
    <row r="15" spans="1:25" ht="15" customHeight="1" x14ac:dyDescent="0.2">
      <c r="A15" s="166" t="s">
        <v>77</v>
      </c>
      <c r="B15" s="226">
        <v>429.46800000000002</v>
      </c>
      <c r="C15" s="139">
        <v>207.46600000000001</v>
      </c>
      <c r="D15" s="139">
        <v>337.29399999999998</v>
      </c>
      <c r="E15" s="139">
        <v>392.31599999999997</v>
      </c>
      <c r="F15" s="139">
        <v>716.55200000000002</v>
      </c>
      <c r="G15" s="139">
        <v>3309.3789999999999</v>
      </c>
      <c r="H15" s="139">
        <v>1339.011</v>
      </c>
      <c r="I15" s="139">
        <v>2121.8209999999999</v>
      </c>
      <c r="J15" s="206"/>
      <c r="K15" s="139">
        <v>8.9999999999999993E-3</v>
      </c>
      <c r="L15" s="206"/>
      <c r="M15" s="206"/>
      <c r="N15" s="206"/>
      <c r="O15" s="206"/>
      <c r="P15" s="206"/>
      <c r="Q15" s="206">
        <v>2213.0070000000001</v>
      </c>
      <c r="R15" s="206"/>
      <c r="S15" s="206"/>
      <c r="T15" s="206"/>
      <c r="U15" s="206"/>
      <c r="V15" s="206">
        <v>102</v>
      </c>
      <c r="W15" s="206">
        <v>150</v>
      </c>
      <c r="X15" s="229">
        <v>131.78299999999999</v>
      </c>
      <c r="Y15" s="66"/>
    </row>
    <row r="16" spans="1:25" s="45" customFormat="1" ht="15" customHeight="1" x14ac:dyDescent="0.2">
      <c r="A16" s="159" t="s">
        <v>63</v>
      </c>
      <c r="B16" s="227">
        <v>2574.2999999999997</v>
      </c>
      <c r="C16" s="161">
        <v>2621.7679999999996</v>
      </c>
      <c r="D16" s="161">
        <v>2515.4050000000002</v>
      </c>
      <c r="E16" s="161">
        <v>1497.6750000000002</v>
      </c>
      <c r="F16" s="161">
        <v>1657.442</v>
      </c>
      <c r="G16" s="161">
        <v>3622.3809999999999</v>
      </c>
      <c r="H16" s="161">
        <v>1569.2750000000001</v>
      </c>
      <c r="I16" s="161">
        <v>4143.4160000000002</v>
      </c>
      <c r="J16" s="161">
        <v>952.44799999999998</v>
      </c>
      <c r="K16" s="161">
        <v>2381.67</v>
      </c>
      <c r="L16" s="161">
        <v>1964.0309999999999</v>
      </c>
      <c r="M16" s="161">
        <v>445.52799999999996</v>
      </c>
      <c r="N16" s="161">
        <v>460.97</v>
      </c>
      <c r="O16" s="161">
        <v>221.98</v>
      </c>
      <c r="P16" s="161">
        <v>1603.691</v>
      </c>
      <c r="Q16" s="161">
        <v>2302.73</v>
      </c>
      <c r="R16" s="161">
        <v>1268.2139999999999</v>
      </c>
      <c r="S16" s="161">
        <v>1189.24</v>
      </c>
      <c r="T16" s="161">
        <v>1146.018</v>
      </c>
      <c r="U16" s="161">
        <v>331.548</v>
      </c>
      <c r="V16" s="161">
        <v>709.221</v>
      </c>
      <c r="W16" s="161">
        <v>150.20400000000001</v>
      </c>
      <c r="X16" s="170">
        <v>138.495</v>
      </c>
      <c r="Y16" s="66"/>
    </row>
    <row r="17" spans="1:25" ht="15" customHeight="1" x14ac:dyDescent="0.2"/>
    <row r="18" spans="1:25" ht="15" customHeight="1" x14ac:dyDescent="0.2"/>
    <row r="19" spans="1:25" ht="30" customHeight="1" x14ac:dyDescent="0.2">
      <c r="A19" s="138" t="s">
        <v>78</v>
      </c>
      <c r="C19" s="45"/>
    </row>
    <row r="20" spans="1:25" ht="15" customHeight="1" x14ac:dyDescent="0.2">
      <c r="K20" s="45"/>
      <c r="M20" s="222"/>
      <c r="N20" s="222"/>
      <c r="P20" s="222"/>
      <c r="R20" s="222"/>
      <c r="S20" s="222"/>
      <c r="V20" s="222"/>
      <c r="W20" s="304" t="s">
        <v>0</v>
      </c>
      <c r="X20" s="304"/>
      <c r="Y20" s="83"/>
    </row>
    <row r="21" spans="1:25" ht="15" customHeight="1" x14ac:dyDescent="0.2">
      <c r="A21" s="299" t="s">
        <v>65</v>
      </c>
      <c r="B21" s="301" t="s">
        <v>79</v>
      </c>
      <c r="C21" s="302"/>
      <c r="D21" s="302"/>
      <c r="E21" s="302"/>
      <c r="F21" s="302"/>
      <c r="G21" s="302"/>
      <c r="H21" s="302"/>
      <c r="I21" s="302"/>
      <c r="J21" s="302"/>
      <c r="K21" s="302"/>
      <c r="L21" s="302"/>
      <c r="M21" s="302"/>
      <c r="N21" s="302"/>
      <c r="O21" s="302"/>
      <c r="P21" s="302"/>
      <c r="Q21" s="302"/>
      <c r="R21" s="302"/>
      <c r="S21" s="302"/>
      <c r="T21" s="302"/>
      <c r="U21" s="302"/>
      <c r="V21" s="302"/>
      <c r="W21" s="302"/>
      <c r="X21" s="303"/>
      <c r="Y21" s="84"/>
    </row>
    <row r="22" spans="1:25" ht="15" customHeight="1" x14ac:dyDescent="0.2">
      <c r="A22" s="300"/>
      <c r="B22" s="164">
        <v>2002</v>
      </c>
      <c r="C22" s="164">
        <v>2003</v>
      </c>
      <c r="D22" s="164">
        <v>2004</v>
      </c>
      <c r="E22" s="164">
        <v>2005</v>
      </c>
      <c r="F22" s="164">
        <v>2006</v>
      </c>
      <c r="G22" s="164">
        <v>2007</v>
      </c>
      <c r="H22" s="164">
        <v>2008</v>
      </c>
      <c r="I22" s="164">
        <v>2009</v>
      </c>
      <c r="J22" s="164">
        <v>2010</v>
      </c>
      <c r="K22" s="164">
        <v>2011</v>
      </c>
      <c r="L22" s="164">
        <v>2012</v>
      </c>
      <c r="M22" s="164">
        <v>2013</v>
      </c>
      <c r="N22" s="164">
        <v>2014</v>
      </c>
      <c r="O22" s="164">
        <v>2015</v>
      </c>
      <c r="P22" s="164">
        <v>2016</v>
      </c>
      <c r="Q22" s="164">
        <v>2017</v>
      </c>
      <c r="R22" s="164">
        <v>2018</v>
      </c>
      <c r="S22" s="164">
        <v>2019</v>
      </c>
      <c r="T22" s="164">
        <v>2020</v>
      </c>
      <c r="U22" s="164">
        <v>2021</v>
      </c>
      <c r="V22" s="164">
        <v>2022</v>
      </c>
      <c r="W22" s="164">
        <v>2023</v>
      </c>
      <c r="X22" s="165">
        <v>2024</v>
      </c>
      <c r="Y22" s="84"/>
    </row>
    <row r="23" spans="1:25" ht="15" customHeight="1" x14ac:dyDescent="0.2">
      <c r="A23" s="166" t="s">
        <v>80</v>
      </c>
      <c r="B23" s="139">
        <v>4738.7569999999996</v>
      </c>
      <c r="C23" s="139">
        <v>6247.3410000000003</v>
      </c>
      <c r="D23" s="139">
        <v>7542.4269999999997</v>
      </c>
      <c r="E23" s="139">
        <v>7939.1880000000001</v>
      </c>
      <c r="F23" s="139">
        <v>8424.7839999999997</v>
      </c>
      <c r="G23" s="139">
        <v>7592.5349999999999</v>
      </c>
      <c r="H23" s="139">
        <v>7407.5990000000002</v>
      </c>
      <c r="I23" s="139">
        <v>7673.9309999999996</v>
      </c>
      <c r="J23" s="139">
        <v>7849.7629999999999</v>
      </c>
      <c r="K23" s="139">
        <v>9752.51</v>
      </c>
      <c r="L23" s="139">
        <v>10510.569</v>
      </c>
      <c r="M23" s="139">
        <v>10063.234</v>
      </c>
      <c r="N23" s="139">
        <v>9224.6640000000007</v>
      </c>
      <c r="O23" s="139">
        <v>8782.8060000000005</v>
      </c>
      <c r="P23" s="139">
        <v>8799.5550000000003</v>
      </c>
      <c r="Q23" s="139">
        <v>8456.9969999999994</v>
      </c>
      <c r="R23" s="139">
        <v>8984.2109999999993</v>
      </c>
      <c r="S23" s="139">
        <v>10123.652</v>
      </c>
      <c r="T23" s="139">
        <v>10349.786</v>
      </c>
      <c r="U23" s="233">
        <v>13004.290999999999</v>
      </c>
      <c r="V23" s="233">
        <v>18197.005000000001</v>
      </c>
      <c r="W23" s="233">
        <v>19985.143</v>
      </c>
      <c r="X23" s="231">
        <v>15597.192999999999</v>
      </c>
      <c r="Y23" s="85"/>
    </row>
    <row r="24" spans="1:25" ht="15" customHeight="1" x14ac:dyDescent="0.25">
      <c r="A24" s="167" t="s">
        <v>81</v>
      </c>
      <c r="B24" s="139">
        <v>1783.6389999999999</v>
      </c>
      <c r="C24" s="139">
        <v>1650.769</v>
      </c>
      <c r="D24" s="139">
        <v>1961.0150000000001</v>
      </c>
      <c r="E24" s="139">
        <v>2819.1779999999999</v>
      </c>
      <c r="F24" s="139">
        <v>3261.3440000000001</v>
      </c>
      <c r="G24" s="139">
        <v>6482.6469999999999</v>
      </c>
      <c r="H24" s="139">
        <v>7241.2380000000003</v>
      </c>
      <c r="I24" s="139">
        <v>7903.8459999999995</v>
      </c>
      <c r="J24" s="139">
        <v>7828.9939999999997</v>
      </c>
      <c r="K24" s="139">
        <v>7356.8329999999996</v>
      </c>
      <c r="L24" s="139">
        <v>6927.66</v>
      </c>
      <c r="M24" s="139">
        <v>6464.9080000000004</v>
      </c>
      <c r="N24" s="139">
        <v>5922.8140000000003</v>
      </c>
      <c r="O24" s="139">
        <v>5648.7640000000001</v>
      </c>
      <c r="P24" s="139">
        <v>5234.9539999999997</v>
      </c>
      <c r="Q24" s="139">
        <v>6324.4080000000004</v>
      </c>
      <c r="R24" s="139">
        <v>6127.799</v>
      </c>
      <c r="S24" s="139">
        <v>5931.9309999999996</v>
      </c>
      <c r="T24" s="139">
        <v>5809.7569999999996</v>
      </c>
      <c r="U24" s="233">
        <v>5687.723</v>
      </c>
      <c r="V24" s="233">
        <v>5335.9470000000001</v>
      </c>
      <c r="W24" s="233">
        <v>5302.2870000000003</v>
      </c>
      <c r="X24" s="231">
        <v>8925.1460000000006</v>
      </c>
      <c r="Y24" s="82"/>
    </row>
    <row r="25" spans="1:25" ht="15" customHeight="1" x14ac:dyDescent="0.2">
      <c r="A25" s="163" t="s">
        <v>76</v>
      </c>
      <c r="B25" s="168">
        <v>6522.3959999999997</v>
      </c>
      <c r="C25" s="168">
        <v>7898.1100000000006</v>
      </c>
      <c r="D25" s="168">
        <v>9503.4419999999991</v>
      </c>
      <c r="E25" s="168">
        <v>10758.366</v>
      </c>
      <c r="F25" s="168">
        <v>11686.128000000001</v>
      </c>
      <c r="G25" s="168">
        <v>14075.182000000001</v>
      </c>
      <c r="H25" s="168">
        <v>14648.837</v>
      </c>
      <c r="I25" s="168">
        <v>15577.776999999998</v>
      </c>
      <c r="J25" s="168">
        <v>15678.757</v>
      </c>
      <c r="K25" s="168">
        <v>17109.343000000001</v>
      </c>
      <c r="L25" s="168">
        <v>17438.228999999999</v>
      </c>
      <c r="M25" s="168">
        <v>16528.142</v>
      </c>
      <c r="N25" s="168">
        <v>15147.478000000001</v>
      </c>
      <c r="O25" s="168">
        <v>14431.57</v>
      </c>
      <c r="P25" s="168">
        <v>14034.509</v>
      </c>
      <c r="Q25" s="168">
        <v>14781.405000000001</v>
      </c>
      <c r="R25" s="168">
        <v>15112.01</v>
      </c>
      <c r="S25" s="168">
        <v>16055.583000000001</v>
      </c>
      <c r="T25" s="168">
        <v>16159.543</v>
      </c>
      <c r="U25" s="168">
        <v>18692.013999999999</v>
      </c>
      <c r="V25" s="168">
        <v>23532.952000000001</v>
      </c>
      <c r="W25" s="168">
        <v>25287.43</v>
      </c>
      <c r="X25" s="169">
        <v>24522.339</v>
      </c>
      <c r="Y25" s="86"/>
    </row>
    <row r="26" spans="1:25" ht="15" customHeight="1" x14ac:dyDescent="0.2">
      <c r="A26" s="167" t="s">
        <v>82</v>
      </c>
      <c r="B26" s="206"/>
      <c r="C26" s="206"/>
      <c r="D26" s="206">
        <v>0.13100000000000001</v>
      </c>
      <c r="E26" s="206">
        <v>1.4E-2</v>
      </c>
      <c r="F26" s="206">
        <v>6.0869999999999997</v>
      </c>
      <c r="G26" s="206">
        <v>5.82</v>
      </c>
      <c r="H26" s="206"/>
      <c r="I26" s="206"/>
      <c r="J26" s="206"/>
      <c r="K26" s="206">
        <v>10.164</v>
      </c>
      <c r="L26" s="206"/>
      <c r="M26" s="206"/>
      <c r="N26" s="206">
        <v>42.585999999999999</v>
      </c>
      <c r="O26" s="206"/>
      <c r="P26" s="206"/>
      <c r="Q26" s="206"/>
      <c r="R26" s="206">
        <v>0.69199999999999995</v>
      </c>
      <c r="S26" s="206"/>
      <c r="T26" s="206"/>
      <c r="U26" s="206">
        <v>0</v>
      </c>
      <c r="V26" s="206"/>
      <c r="W26" s="206"/>
      <c r="X26" s="229"/>
      <c r="Y26" s="85"/>
    </row>
    <row r="27" spans="1:25" s="45" customFormat="1" ht="15" customHeight="1" x14ac:dyDescent="0.2">
      <c r="A27" s="159" t="s">
        <v>63</v>
      </c>
      <c r="B27" s="161">
        <v>6522.3959999999997</v>
      </c>
      <c r="C27" s="161">
        <v>7898.1100000000006</v>
      </c>
      <c r="D27" s="161">
        <v>9503.5729999999985</v>
      </c>
      <c r="E27" s="161">
        <v>10758.38</v>
      </c>
      <c r="F27" s="161">
        <v>11692.215</v>
      </c>
      <c r="G27" s="161">
        <v>14081.002</v>
      </c>
      <c r="H27" s="161">
        <v>14648.837</v>
      </c>
      <c r="I27" s="161">
        <v>15577.776999999998</v>
      </c>
      <c r="J27" s="161">
        <v>15678.757</v>
      </c>
      <c r="K27" s="161">
        <v>17119.507000000001</v>
      </c>
      <c r="L27" s="161">
        <v>17438.228999999999</v>
      </c>
      <c r="M27" s="161">
        <v>16528.142</v>
      </c>
      <c r="N27" s="161">
        <v>15190.064</v>
      </c>
      <c r="O27" s="161">
        <v>14431.57</v>
      </c>
      <c r="P27" s="161">
        <v>14034.509</v>
      </c>
      <c r="Q27" s="161">
        <v>14781.405000000001</v>
      </c>
      <c r="R27" s="161">
        <v>15112.701999999999</v>
      </c>
      <c r="S27" s="161">
        <v>16055.583000000001</v>
      </c>
      <c r="T27" s="161">
        <v>16159.543</v>
      </c>
      <c r="U27" s="161">
        <v>18692.013999999999</v>
      </c>
      <c r="V27" s="161">
        <v>23532.952000000001</v>
      </c>
      <c r="W27" s="161">
        <v>25287.43</v>
      </c>
      <c r="X27" s="170">
        <v>24522.339</v>
      </c>
      <c r="Y27" s="87"/>
    </row>
    <row r="29" spans="1:25" x14ac:dyDescent="0.2">
      <c r="B29" s="49"/>
    </row>
  </sheetData>
  <sortState xmlns:xlrd2="http://schemas.microsoft.com/office/spreadsheetml/2017/richdata2" ref="K64:N82">
    <sortCondition descending="1" ref="N63:N82"/>
  </sortState>
  <phoneticPr fontId="2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BS25"/>
  <sheetViews>
    <sheetView zoomScaleNormal="100" workbookViewId="0"/>
  </sheetViews>
  <sheetFormatPr defaultColWidth="9.140625" defaultRowHeight="12.75" x14ac:dyDescent="0.2"/>
  <cols>
    <col min="1" max="1" width="22.42578125" style="3" customWidth="1"/>
    <col min="2" max="2" width="10.7109375" style="5" customWidth="1"/>
    <col min="3" max="70" width="10.7109375" style="3" customWidth="1"/>
    <col min="71" max="71" width="11" style="3" customWidth="1"/>
    <col min="72" max="16384" width="9.140625" style="3"/>
  </cols>
  <sheetData>
    <row r="1" spans="1:70" s="25" customFormat="1" ht="30" customHeight="1" x14ac:dyDescent="0.25">
      <c r="A1" s="269" t="s">
        <v>134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69"/>
      <c r="BA1" s="269"/>
      <c r="BB1" s="269"/>
      <c r="BC1" s="269"/>
      <c r="BD1" s="269"/>
      <c r="BE1" s="269"/>
      <c r="BF1" s="269"/>
      <c r="BG1" s="269"/>
      <c r="BH1" s="269"/>
      <c r="BI1" s="269"/>
      <c r="BJ1" s="269"/>
      <c r="BK1" s="269"/>
      <c r="BL1" s="269"/>
      <c r="BM1" s="269"/>
      <c r="BN1" s="269"/>
      <c r="BO1" s="269"/>
      <c r="BP1" s="269"/>
      <c r="BQ1" s="269"/>
      <c r="BR1" s="269"/>
    </row>
    <row r="2" spans="1:70" ht="15" customHeight="1" x14ac:dyDescent="0.2">
      <c r="A2" s="4"/>
    </row>
    <row r="3" spans="1:70" ht="15" customHeight="1" x14ac:dyDescent="0.2">
      <c r="A3" s="268" t="s">
        <v>33</v>
      </c>
      <c r="B3" s="296" t="s">
        <v>3</v>
      </c>
      <c r="C3" s="267"/>
      <c r="D3" s="297"/>
      <c r="E3" s="296" t="s">
        <v>4</v>
      </c>
      <c r="F3" s="267"/>
      <c r="G3" s="297"/>
      <c r="H3" s="296" t="s">
        <v>5</v>
      </c>
      <c r="I3" s="267"/>
      <c r="J3" s="297"/>
      <c r="K3" s="296" t="s">
        <v>6</v>
      </c>
      <c r="L3" s="267"/>
      <c r="M3" s="297"/>
      <c r="N3" s="296" t="s">
        <v>7</v>
      </c>
      <c r="O3" s="267"/>
      <c r="P3" s="297"/>
      <c r="Q3" s="296" t="s">
        <v>8</v>
      </c>
      <c r="R3" s="267"/>
      <c r="S3" s="297"/>
      <c r="T3" s="296" t="s">
        <v>9</v>
      </c>
      <c r="U3" s="267"/>
      <c r="V3" s="297"/>
      <c r="W3" s="296" t="s">
        <v>10</v>
      </c>
      <c r="X3" s="267"/>
      <c r="Y3" s="297"/>
      <c r="Z3" s="296" t="s">
        <v>11</v>
      </c>
      <c r="AA3" s="267"/>
      <c r="AB3" s="297"/>
      <c r="AC3" s="296" t="s">
        <v>12</v>
      </c>
      <c r="AD3" s="267"/>
      <c r="AE3" s="297"/>
      <c r="AF3" s="296" t="s">
        <v>13</v>
      </c>
      <c r="AG3" s="267"/>
      <c r="AH3" s="297"/>
      <c r="AI3" s="296" t="s">
        <v>14</v>
      </c>
      <c r="AJ3" s="267"/>
      <c r="AK3" s="297"/>
      <c r="AL3" s="296" t="s">
        <v>15</v>
      </c>
      <c r="AM3" s="267"/>
      <c r="AN3" s="297"/>
      <c r="AO3" s="296" t="s">
        <v>16</v>
      </c>
      <c r="AP3" s="267"/>
      <c r="AQ3" s="297"/>
      <c r="AR3" s="296" t="s">
        <v>17</v>
      </c>
      <c r="AS3" s="267"/>
      <c r="AT3" s="297"/>
      <c r="AU3" s="296" t="s">
        <v>18</v>
      </c>
      <c r="AV3" s="267"/>
      <c r="AW3" s="297"/>
      <c r="AX3" s="296" t="s">
        <v>19</v>
      </c>
      <c r="AY3" s="267"/>
      <c r="AZ3" s="297"/>
      <c r="BA3" s="296" t="s">
        <v>20</v>
      </c>
      <c r="BB3" s="267"/>
      <c r="BC3" s="297"/>
      <c r="BD3" s="296" t="s">
        <v>21</v>
      </c>
      <c r="BE3" s="267"/>
      <c r="BF3" s="297"/>
      <c r="BG3" s="296" t="s">
        <v>22</v>
      </c>
      <c r="BH3" s="267"/>
      <c r="BI3" s="297"/>
      <c r="BJ3" s="296" t="s">
        <v>23</v>
      </c>
      <c r="BK3" s="267"/>
      <c r="BL3" s="297"/>
      <c r="BM3" s="296" t="s">
        <v>24</v>
      </c>
      <c r="BN3" s="267"/>
      <c r="BO3" s="297"/>
      <c r="BP3" s="296" t="s">
        <v>132</v>
      </c>
      <c r="BQ3" s="267"/>
      <c r="BR3" s="270"/>
    </row>
    <row r="4" spans="1:70" ht="33.75" x14ac:dyDescent="0.2">
      <c r="A4" s="298"/>
      <c r="B4" s="241" t="s">
        <v>34</v>
      </c>
      <c r="C4" s="245" t="s">
        <v>35</v>
      </c>
      <c r="D4" s="246" t="s">
        <v>36</v>
      </c>
      <c r="E4" s="241" t="s">
        <v>34</v>
      </c>
      <c r="F4" s="245" t="s">
        <v>35</v>
      </c>
      <c r="G4" s="246" t="s">
        <v>36</v>
      </c>
      <c r="H4" s="241" t="s">
        <v>34</v>
      </c>
      <c r="I4" s="245" t="s">
        <v>35</v>
      </c>
      <c r="J4" s="246" t="s">
        <v>36</v>
      </c>
      <c r="K4" s="241" t="s">
        <v>34</v>
      </c>
      <c r="L4" s="245" t="s">
        <v>35</v>
      </c>
      <c r="M4" s="246" t="s">
        <v>36</v>
      </c>
      <c r="N4" s="241" t="s">
        <v>34</v>
      </c>
      <c r="O4" s="245" t="s">
        <v>35</v>
      </c>
      <c r="P4" s="246" t="s">
        <v>36</v>
      </c>
      <c r="Q4" s="241" t="s">
        <v>34</v>
      </c>
      <c r="R4" s="245" t="s">
        <v>35</v>
      </c>
      <c r="S4" s="246" t="s">
        <v>36</v>
      </c>
      <c r="T4" s="241" t="s">
        <v>34</v>
      </c>
      <c r="U4" s="245" t="s">
        <v>35</v>
      </c>
      <c r="V4" s="246" t="s">
        <v>36</v>
      </c>
      <c r="W4" s="241" t="s">
        <v>34</v>
      </c>
      <c r="X4" s="245" t="s">
        <v>35</v>
      </c>
      <c r="Y4" s="246" t="s">
        <v>36</v>
      </c>
      <c r="Z4" s="241" t="s">
        <v>34</v>
      </c>
      <c r="AA4" s="245" t="s">
        <v>35</v>
      </c>
      <c r="AB4" s="246" t="s">
        <v>36</v>
      </c>
      <c r="AC4" s="241" t="s">
        <v>34</v>
      </c>
      <c r="AD4" s="245" t="s">
        <v>35</v>
      </c>
      <c r="AE4" s="246" t="s">
        <v>36</v>
      </c>
      <c r="AF4" s="241" t="s">
        <v>34</v>
      </c>
      <c r="AG4" s="245" t="s">
        <v>35</v>
      </c>
      <c r="AH4" s="246" t="s">
        <v>36</v>
      </c>
      <c r="AI4" s="241" t="s">
        <v>34</v>
      </c>
      <c r="AJ4" s="245" t="s">
        <v>35</v>
      </c>
      <c r="AK4" s="246" t="s">
        <v>36</v>
      </c>
      <c r="AL4" s="241" t="s">
        <v>34</v>
      </c>
      <c r="AM4" s="245" t="s">
        <v>35</v>
      </c>
      <c r="AN4" s="246" t="s">
        <v>36</v>
      </c>
      <c r="AO4" s="241" t="s">
        <v>34</v>
      </c>
      <c r="AP4" s="245" t="s">
        <v>35</v>
      </c>
      <c r="AQ4" s="246" t="s">
        <v>36</v>
      </c>
      <c r="AR4" s="241" t="s">
        <v>34</v>
      </c>
      <c r="AS4" s="245" t="s">
        <v>35</v>
      </c>
      <c r="AT4" s="246" t="s">
        <v>36</v>
      </c>
      <c r="AU4" s="241" t="s">
        <v>34</v>
      </c>
      <c r="AV4" s="245" t="s">
        <v>35</v>
      </c>
      <c r="AW4" s="246" t="s">
        <v>36</v>
      </c>
      <c r="AX4" s="241" t="s">
        <v>34</v>
      </c>
      <c r="AY4" s="245" t="s">
        <v>35</v>
      </c>
      <c r="AZ4" s="246" t="s">
        <v>36</v>
      </c>
      <c r="BA4" s="241" t="s">
        <v>34</v>
      </c>
      <c r="BB4" s="245" t="s">
        <v>35</v>
      </c>
      <c r="BC4" s="246" t="s">
        <v>36</v>
      </c>
      <c r="BD4" s="241" t="s">
        <v>34</v>
      </c>
      <c r="BE4" s="245" t="s">
        <v>35</v>
      </c>
      <c r="BF4" s="246" t="s">
        <v>36</v>
      </c>
      <c r="BG4" s="241" t="s">
        <v>34</v>
      </c>
      <c r="BH4" s="245" t="s">
        <v>35</v>
      </c>
      <c r="BI4" s="246" t="s">
        <v>36</v>
      </c>
      <c r="BJ4" s="241" t="s">
        <v>34</v>
      </c>
      <c r="BK4" s="245" t="s">
        <v>35</v>
      </c>
      <c r="BL4" s="246" t="s">
        <v>36</v>
      </c>
      <c r="BM4" s="241" t="s">
        <v>34</v>
      </c>
      <c r="BN4" s="245" t="s">
        <v>35</v>
      </c>
      <c r="BO4" s="246" t="s">
        <v>36</v>
      </c>
      <c r="BP4" s="241" t="s">
        <v>34</v>
      </c>
      <c r="BQ4" s="245" t="s">
        <v>35</v>
      </c>
      <c r="BR4" s="271" t="s">
        <v>36</v>
      </c>
    </row>
    <row r="5" spans="1:70" ht="15" customHeight="1" x14ac:dyDescent="0.2">
      <c r="A5" s="140" t="s">
        <v>42</v>
      </c>
      <c r="B5" s="206">
        <v>116.95699999999999</v>
      </c>
      <c r="C5" s="207">
        <v>1.7931600595854649</v>
      </c>
      <c r="D5" s="207">
        <v>979.90046583330547</v>
      </c>
      <c r="E5" s="206">
        <v>171.369</v>
      </c>
      <c r="F5" s="207">
        <v>2.1697469394576681</v>
      </c>
      <c r="G5" s="207">
        <v>1417.3386596531275</v>
      </c>
      <c r="H5" s="206">
        <v>161.82900000000001</v>
      </c>
      <c r="I5" s="207">
        <v>1.7028227173085324</v>
      </c>
      <c r="J5" s="207">
        <v>132.74</v>
      </c>
      <c r="K5" s="206">
        <v>152.06200000000001</v>
      </c>
      <c r="L5" s="207">
        <v>1.4134284158023795</v>
      </c>
      <c r="M5" s="207">
        <v>1237.6045837809681</v>
      </c>
      <c r="N5" s="206">
        <v>141.76400000000001</v>
      </c>
      <c r="O5" s="207">
        <v>1.2124648751327274</v>
      </c>
      <c r="P5" s="207">
        <v>1143.460936617787</v>
      </c>
      <c r="Q5" s="206">
        <v>130.90199999999999</v>
      </c>
      <c r="R5" s="207">
        <v>0.92963554724301589</v>
      </c>
      <c r="S5" s="207">
        <v>1048.7933852514182</v>
      </c>
      <c r="T5" s="206">
        <v>152.35400000000001</v>
      </c>
      <c r="U5" s="207">
        <v>1</v>
      </c>
      <c r="V5" s="207">
        <v>1206.5999999999999</v>
      </c>
      <c r="W5" s="206">
        <v>107.53700000000001</v>
      </c>
      <c r="X5" s="207">
        <v>0.69032314431000008</v>
      </c>
      <c r="Y5" s="207">
        <v>846.31487821193889</v>
      </c>
      <c r="Z5" s="206">
        <v>94.98</v>
      </c>
      <c r="AA5" s="207">
        <v>0.60578781851137831</v>
      </c>
      <c r="AB5" s="207">
        <v>742.80887804420252</v>
      </c>
      <c r="AC5" s="206">
        <v>81.805999999999997</v>
      </c>
      <c r="AD5" s="207">
        <v>0.47785254563697421</v>
      </c>
      <c r="AE5" s="207">
        <v>637.96303517117678</v>
      </c>
      <c r="AF5" s="206">
        <v>68.418000000000006</v>
      </c>
      <c r="AG5" s="207">
        <v>0.39234488777501436</v>
      </c>
      <c r="AH5" s="207">
        <v>532.17488702037133</v>
      </c>
      <c r="AI5" s="206">
        <v>54.817</v>
      </c>
      <c r="AJ5" s="207">
        <v>0.33165857360131595</v>
      </c>
      <c r="AK5" s="207">
        <v>428.78038859860453</v>
      </c>
      <c r="AL5" s="206">
        <v>40.475000000000001</v>
      </c>
      <c r="AM5" s="207">
        <v>0.26645707351858428</v>
      </c>
      <c r="AN5" s="207">
        <v>314.7576424477607</v>
      </c>
      <c r="AO5" s="206">
        <v>25.352</v>
      </c>
      <c r="AP5" s="207">
        <v>0.1756704225527784</v>
      </c>
      <c r="AQ5" s="207">
        <v>197.60245678030836</v>
      </c>
      <c r="AR5" s="206">
        <v>9.4019999999999992</v>
      </c>
      <c r="AS5" s="207">
        <v>6.6992012331888492E-2</v>
      </c>
      <c r="AT5" s="207">
        <v>73.840209221779787</v>
      </c>
      <c r="AU5" s="206">
        <v>2.9460000000000002</v>
      </c>
      <c r="AV5" s="207">
        <v>1.9930446395318983E-2</v>
      </c>
      <c r="AW5" s="207">
        <v>23.218240426219431</v>
      </c>
      <c r="AX5" s="206">
        <v>0.55000000000000004</v>
      </c>
      <c r="AY5" s="207">
        <v>3.6393227365960107E-3</v>
      </c>
      <c r="AZ5" s="207">
        <v>4.357471082237363</v>
      </c>
      <c r="BA5" s="206">
        <v>0.51800000000000002</v>
      </c>
      <c r="BB5" s="207">
        <v>3.226292063016336E-3</v>
      </c>
      <c r="BC5" s="207">
        <v>4.1045308315240643</v>
      </c>
      <c r="BD5" s="206">
        <v>0.48599999999999999</v>
      </c>
      <c r="BE5" s="207">
        <v>3.0075107940861945E-3</v>
      </c>
      <c r="BF5" s="207">
        <v>3.8673945219868537</v>
      </c>
      <c r="BG5" s="206">
        <v>0.45300000000000001</v>
      </c>
      <c r="BH5" s="207">
        <v>2.4234948679152501E-3</v>
      </c>
      <c r="BI5" s="207">
        <v>3.6230145400451081</v>
      </c>
      <c r="BJ5" s="206">
        <v>33.866999999999997</v>
      </c>
      <c r="BK5" s="207">
        <v>0.14391309683545012</v>
      </c>
      <c r="BL5" s="207">
        <v>272.92507796823242</v>
      </c>
      <c r="BM5" s="206">
        <v>31.82</v>
      </c>
      <c r="BN5" s="207">
        <v>0.12583326973124589</v>
      </c>
      <c r="BO5" s="207">
        <v>257.9442282749676</v>
      </c>
      <c r="BP5" s="206">
        <v>29.773</v>
      </c>
      <c r="BQ5" s="207">
        <v>0.12141174624492389</v>
      </c>
      <c r="BR5" s="249">
        <v>241.80134816860229</v>
      </c>
    </row>
    <row r="6" spans="1:70" ht="15" customHeight="1" x14ac:dyDescent="0.2">
      <c r="A6" s="140" t="s">
        <v>43</v>
      </c>
      <c r="B6" s="206">
        <v>1276.83</v>
      </c>
      <c r="C6" s="207">
        <v>19.576088296386786</v>
      </c>
      <c r="D6" s="207">
        <v>306.45572409264309</v>
      </c>
      <c r="E6" s="206">
        <v>1744.0719999999999</v>
      </c>
      <c r="F6" s="207">
        <v>22.082143702733948</v>
      </c>
      <c r="G6" s="207">
        <v>412.18017769337041</v>
      </c>
      <c r="H6" s="206">
        <v>1753.432</v>
      </c>
      <c r="I6" s="207">
        <v>18.450239715105042</v>
      </c>
      <c r="J6" s="207">
        <v>41.05</v>
      </c>
      <c r="K6" s="206">
        <v>1955.7739999999999</v>
      </c>
      <c r="L6" s="207">
        <v>18.179075288286903</v>
      </c>
      <c r="M6" s="207">
        <v>451.66196631450202</v>
      </c>
      <c r="N6" s="206">
        <v>2456.8449999999998</v>
      </c>
      <c r="O6" s="207">
        <v>21.012656712179854</v>
      </c>
      <c r="P6" s="207">
        <v>565.86736218003261</v>
      </c>
      <c r="Q6" s="206">
        <v>1905.586</v>
      </c>
      <c r="R6" s="207">
        <v>13.533028402382163</v>
      </c>
      <c r="S6" s="207">
        <v>437.78113906637248</v>
      </c>
      <c r="T6" s="206">
        <v>1809.76</v>
      </c>
      <c r="U6" s="207">
        <v>12.3</v>
      </c>
      <c r="V6" s="207">
        <v>411.2</v>
      </c>
      <c r="W6" s="206">
        <v>1552.7919999999999</v>
      </c>
      <c r="X6" s="207">
        <v>9.9679947915546609</v>
      </c>
      <c r="Y6" s="207">
        <v>350.31407280334594</v>
      </c>
      <c r="Z6" s="206">
        <v>2251.6590000000001</v>
      </c>
      <c r="AA6" s="207">
        <v>14.361208608565082</v>
      </c>
      <c r="AB6" s="207">
        <v>506.41982083697872</v>
      </c>
      <c r="AC6" s="206">
        <v>3208.009</v>
      </c>
      <c r="AD6" s="207">
        <v>18.738909946413759</v>
      </c>
      <c r="AE6" s="207">
        <v>719.71458281686262</v>
      </c>
      <c r="AF6" s="206">
        <v>3793.14</v>
      </c>
      <c r="AG6" s="207">
        <v>21.751864825264082</v>
      </c>
      <c r="AH6" s="207">
        <v>849.73887119504991</v>
      </c>
      <c r="AI6" s="206">
        <v>3551.35</v>
      </c>
      <c r="AJ6" s="207">
        <v>21.486686162304274</v>
      </c>
      <c r="AK6" s="207">
        <v>811.91307282126502</v>
      </c>
      <c r="AL6" s="206">
        <v>3261.4479999999999</v>
      </c>
      <c r="AM6" s="207">
        <v>21.470929944732294</v>
      </c>
      <c r="AN6" s="207">
        <v>735.090486427374</v>
      </c>
      <c r="AO6" s="206">
        <v>3017.1860000000001</v>
      </c>
      <c r="AP6" s="207">
        <v>20.906845201180467</v>
      </c>
      <c r="AQ6" s="207">
        <v>681.93208357074434</v>
      </c>
      <c r="AR6" s="206">
        <v>2860.4459999999999</v>
      </c>
      <c r="AS6" s="207">
        <v>20.381518156424285</v>
      </c>
      <c r="AT6" s="207">
        <v>649.47462062745808</v>
      </c>
      <c r="AU6" s="206">
        <v>2718.3139999999999</v>
      </c>
      <c r="AV6" s="207">
        <v>18.390092146179608</v>
      </c>
      <c r="AW6" s="207">
        <v>618.84983720073592</v>
      </c>
      <c r="AX6" s="206">
        <v>2562.482</v>
      </c>
      <c r="AY6" s="207">
        <v>16.955816372214578</v>
      </c>
      <c r="AZ6" s="207">
        <v>586.03325993667818</v>
      </c>
      <c r="BA6" s="206">
        <v>2511.7370000000001</v>
      </c>
      <c r="BB6" s="207">
        <v>15.644009937228692</v>
      </c>
      <c r="BC6" s="207">
        <v>573.99782671540379</v>
      </c>
      <c r="BD6" s="206">
        <v>2546.759</v>
      </c>
      <c r="BE6" s="207">
        <v>15.760092967975645</v>
      </c>
      <c r="BF6" s="207">
        <v>584.60093021632974</v>
      </c>
      <c r="BG6" s="206">
        <v>2676.835</v>
      </c>
      <c r="BH6" s="207">
        <v>14.320741467452358</v>
      </c>
      <c r="BI6" s="207">
        <v>620.90008459328305</v>
      </c>
      <c r="BJ6" s="206">
        <v>2606.058</v>
      </c>
      <c r="BK6" s="207">
        <v>11.07408029387898</v>
      </c>
      <c r="BL6" s="207">
        <v>609.61205348840747</v>
      </c>
      <c r="BM6" s="206">
        <v>2533.3209999999999</v>
      </c>
      <c r="BN6" s="207">
        <v>10.018103856342851</v>
      </c>
      <c r="BO6" s="207">
        <v>595.18625113066366</v>
      </c>
      <c r="BP6" s="206">
        <v>2464.4499999999998</v>
      </c>
      <c r="BQ6" s="207">
        <v>10.049816210435718</v>
      </c>
      <c r="BR6" s="249">
        <v>579.68631618513734</v>
      </c>
    </row>
    <row r="7" spans="1:70" ht="15" customHeight="1" x14ac:dyDescent="0.2">
      <c r="A7" s="140" t="s">
        <v>44</v>
      </c>
      <c r="B7" s="206">
        <v>98.135000000000005</v>
      </c>
      <c r="C7" s="207">
        <v>1.5045851248528914</v>
      </c>
      <c r="D7" s="207">
        <v>10.998644656750049</v>
      </c>
      <c r="E7" s="206">
        <v>310.20499999999998</v>
      </c>
      <c r="F7" s="207">
        <v>3.9275852070938493</v>
      </c>
      <c r="G7" s="207">
        <v>34.056108235637687</v>
      </c>
      <c r="H7" s="206">
        <v>226.21199999999999</v>
      </c>
      <c r="I7" s="207">
        <v>2.3802837101372294</v>
      </c>
      <c r="J7" s="207">
        <v>2.44</v>
      </c>
      <c r="K7" s="206">
        <v>306.47800000000001</v>
      </c>
      <c r="L7" s="207">
        <v>2.8487374493185782</v>
      </c>
      <c r="M7" s="207">
        <v>32.628020677323292</v>
      </c>
      <c r="N7" s="206">
        <v>450.91399999999999</v>
      </c>
      <c r="O7" s="207">
        <v>3.8565318889534614</v>
      </c>
      <c r="P7" s="207">
        <v>47.588853514679691</v>
      </c>
      <c r="Q7" s="206">
        <v>2363.6219999999998</v>
      </c>
      <c r="R7" s="207">
        <v>16.785893503885593</v>
      </c>
      <c r="S7" s="207">
        <v>247.61789423872608</v>
      </c>
      <c r="T7" s="206">
        <v>2398.799</v>
      </c>
      <c r="U7" s="207">
        <v>16.3</v>
      </c>
      <c r="V7" s="207">
        <v>248.8</v>
      </c>
      <c r="W7" s="206">
        <v>2291.2469999999998</v>
      </c>
      <c r="X7" s="207">
        <v>14.708433687296974</v>
      </c>
      <c r="Y7" s="207">
        <v>235.17635195915372</v>
      </c>
      <c r="Z7" s="206">
        <v>2178.002</v>
      </c>
      <c r="AA7" s="207">
        <v>13.891420091528941</v>
      </c>
      <c r="AB7" s="207">
        <v>221.65385170027582</v>
      </c>
      <c r="AC7" s="206">
        <v>2075.34</v>
      </c>
      <c r="AD7" s="207">
        <v>12.122662177129282</v>
      </c>
      <c r="AE7" s="207">
        <v>209.25588295851242</v>
      </c>
      <c r="AF7" s="206">
        <v>1966.5170000000001</v>
      </c>
      <c r="AG7" s="207">
        <v>11.277045392625594</v>
      </c>
      <c r="AH7" s="207">
        <v>197.11555231771405</v>
      </c>
      <c r="AI7" s="206">
        <v>1854.2909999999999</v>
      </c>
      <c r="AJ7" s="207">
        <v>11.218992431212174</v>
      </c>
      <c r="AK7" s="207">
        <v>189.31913492486873</v>
      </c>
      <c r="AL7" s="206">
        <v>1759.242</v>
      </c>
      <c r="AM7" s="207">
        <v>11.581531190388665</v>
      </c>
      <c r="AN7" s="207">
        <v>176.393459520362</v>
      </c>
      <c r="AO7" s="206">
        <v>1675.357</v>
      </c>
      <c r="AP7" s="207">
        <v>11.608972551150014</v>
      </c>
      <c r="AQ7" s="207">
        <v>167.49190086792305</v>
      </c>
      <c r="AR7" s="206">
        <v>1603.741</v>
      </c>
      <c r="AS7" s="207">
        <v>11.427125808248798</v>
      </c>
      <c r="AT7" s="207">
        <v>160.24031536070535</v>
      </c>
      <c r="AU7" s="206">
        <v>1548.1410000000001</v>
      </c>
      <c r="AV7" s="207">
        <v>10.473571355361685</v>
      </c>
      <c r="AW7" s="207">
        <v>154.51795089531404</v>
      </c>
      <c r="AX7" s="206">
        <v>1522.855</v>
      </c>
      <c r="AY7" s="207">
        <v>10.076656047343485</v>
      </c>
      <c r="AZ7" s="207">
        <v>153.62566888508596</v>
      </c>
      <c r="BA7" s="206">
        <v>1456.357</v>
      </c>
      <c r="BB7" s="207">
        <v>9.0707201351704274</v>
      </c>
      <c r="BC7" s="207">
        <v>145.10956175100321</v>
      </c>
      <c r="BD7" s="206">
        <v>1396.1869999999999</v>
      </c>
      <c r="BE7" s="207">
        <v>8.6400153766724728</v>
      </c>
      <c r="BF7" s="207">
        <v>138.77806574455892</v>
      </c>
      <c r="BG7" s="206">
        <v>1587.4559999999999</v>
      </c>
      <c r="BH7" s="207">
        <v>8.4926963996496045</v>
      </c>
      <c r="BI7" s="207">
        <v>158.30863650152847</v>
      </c>
      <c r="BJ7" s="206">
        <v>1506.5070000000001</v>
      </c>
      <c r="BK7" s="207">
        <v>6.4016915514891624</v>
      </c>
      <c r="BL7" s="207">
        <v>150.92910382491544</v>
      </c>
      <c r="BM7" s="206">
        <v>1422.787</v>
      </c>
      <c r="BN7" s="207">
        <v>5.6264594701794515</v>
      </c>
      <c r="BO7" s="207">
        <v>143.09428015919534</v>
      </c>
      <c r="BP7" s="206">
        <v>1336.1790000000001</v>
      </c>
      <c r="BQ7" s="207">
        <v>5.4488236215966195</v>
      </c>
      <c r="BR7" s="249">
        <v>133.93252088481051</v>
      </c>
    </row>
    <row r="8" spans="1:70" ht="15" customHeight="1" x14ac:dyDescent="0.2">
      <c r="A8" s="140" t="s">
        <v>45</v>
      </c>
      <c r="B8" s="206">
        <v>12.202</v>
      </c>
      <c r="C8" s="207">
        <v>0.18707849078774119</v>
      </c>
      <c r="D8" s="207">
        <v>13.020925038442781</v>
      </c>
      <c r="E8" s="206">
        <v>61.262999999999998</v>
      </c>
      <c r="F8" s="207">
        <v>0.77566658352441298</v>
      </c>
      <c r="G8" s="207">
        <v>64.453784606967957</v>
      </c>
      <c r="H8" s="206">
        <v>57.484999999999999</v>
      </c>
      <c r="I8" s="207">
        <v>0.60487776544674299</v>
      </c>
      <c r="J8" s="207">
        <v>5.92</v>
      </c>
      <c r="K8" s="206">
        <v>51.261000000000003</v>
      </c>
      <c r="L8" s="207">
        <v>0.47647508267973449</v>
      </c>
      <c r="M8" s="207">
        <v>52.596261285248609</v>
      </c>
      <c r="N8" s="206">
        <v>39.296999999999997</v>
      </c>
      <c r="O8" s="207">
        <v>0.33609542759862004</v>
      </c>
      <c r="P8" s="207">
        <v>39.890247764757468</v>
      </c>
      <c r="Q8" s="206">
        <v>51.576000000000001</v>
      </c>
      <c r="R8" s="207">
        <v>0.36628075189535525</v>
      </c>
      <c r="S8" s="207">
        <v>51.850652908456091</v>
      </c>
      <c r="T8" s="206">
        <v>41.347000000000001</v>
      </c>
      <c r="U8" s="207">
        <v>0.3</v>
      </c>
      <c r="V8" s="207">
        <v>40.700000000000003</v>
      </c>
      <c r="W8" s="206">
        <v>186.91800000000001</v>
      </c>
      <c r="X8" s="207">
        <v>1.1999016290963722</v>
      </c>
      <c r="Y8" s="207">
        <v>183.4945423238637</v>
      </c>
      <c r="Z8" s="206">
        <v>164.01</v>
      </c>
      <c r="AA8" s="207">
        <v>1.0460650675305447</v>
      </c>
      <c r="AB8" s="207">
        <v>159.50246046719701</v>
      </c>
      <c r="AC8" s="206">
        <v>140.69300000000001</v>
      </c>
      <c r="AD8" s="207">
        <v>0.82182857251672026</v>
      </c>
      <c r="AE8" s="207">
        <v>135.65818222490492</v>
      </c>
      <c r="AF8" s="206">
        <v>116.41800000000001</v>
      </c>
      <c r="AG8" s="207">
        <v>0.66760219744791749</v>
      </c>
      <c r="AH8" s="207">
        <v>111.56824016813151</v>
      </c>
      <c r="AI8" s="206">
        <v>91.111999999999995</v>
      </c>
      <c r="AJ8" s="207">
        <v>0.55125373438829373</v>
      </c>
      <c r="AK8" s="207">
        <v>87.613252379477927</v>
      </c>
      <c r="AL8" s="206">
        <v>17.954000000000001</v>
      </c>
      <c r="AM8" s="207">
        <v>0.11819568370482179</v>
      </c>
      <c r="AN8" s="207">
        <v>17.067334885370137</v>
      </c>
      <c r="AO8" s="206">
        <v>37.232999999999997</v>
      </c>
      <c r="AP8" s="207">
        <v>0.25799687767858936</v>
      </c>
      <c r="AQ8" s="207">
        <v>35.260726522680393</v>
      </c>
      <c r="AR8" s="206">
        <v>8.5649999999999995</v>
      </c>
      <c r="AS8" s="207">
        <v>6.1028141419126242E-2</v>
      </c>
      <c r="AT8" s="207">
        <v>8.0869481472249447</v>
      </c>
      <c r="AU8" s="206">
        <v>40.838999999999999</v>
      </c>
      <c r="AV8" s="207">
        <v>0.27628632054936592</v>
      </c>
      <c r="AW8" s="207">
        <v>38.42368703309937</v>
      </c>
      <c r="AX8" s="206">
        <v>32.020000000000003</v>
      </c>
      <c r="AY8" s="207">
        <v>0.21187475277418955</v>
      </c>
      <c r="AZ8" s="207">
        <v>30.003185847341694</v>
      </c>
      <c r="BA8" s="206">
        <v>26.719000000000001</v>
      </c>
      <c r="BB8" s="207">
        <v>0.16641563249369398</v>
      </c>
      <c r="BC8" s="207">
        <v>25.026038544539023</v>
      </c>
      <c r="BD8" s="206">
        <v>21.417999999999999</v>
      </c>
      <c r="BE8" s="207">
        <v>0.13254087692950228</v>
      </c>
      <c r="BF8" s="207">
        <v>19.97433496599756</v>
      </c>
      <c r="BG8" s="206">
        <v>16.117000000000001</v>
      </c>
      <c r="BH8" s="207">
        <v>8.6223988490485834E-2</v>
      </c>
      <c r="BI8" s="207">
        <v>14.949877976270537</v>
      </c>
      <c r="BJ8" s="206">
        <v>110.26600000000001</v>
      </c>
      <c r="BK8" s="207">
        <v>0.46856000046233032</v>
      </c>
      <c r="BL8" s="207">
        <v>102.3751297491918</v>
      </c>
      <c r="BM8" s="206">
        <v>240.6</v>
      </c>
      <c r="BN8" s="207">
        <v>0.95146086415266362</v>
      </c>
      <c r="BO8" s="207">
        <v>224.1112396537174</v>
      </c>
      <c r="BP8" s="206">
        <v>229.97399999999999</v>
      </c>
      <c r="BQ8" s="207">
        <v>0.93781429251100401</v>
      </c>
      <c r="BR8" s="249">
        <v>213.50368521171282</v>
      </c>
    </row>
    <row r="9" spans="1:70" ht="15" customHeight="1" x14ac:dyDescent="0.2">
      <c r="A9" s="140" t="s">
        <v>46</v>
      </c>
      <c r="B9" s="206">
        <v>454.04300000000001</v>
      </c>
      <c r="C9" s="207">
        <v>6.9612915253842296</v>
      </c>
      <c r="D9" s="207">
        <v>101.10996649435063</v>
      </c>
      <c r="E9" s="206">
        <v>271.42</v>
      </c>
      <c r="F9" s="207">
        <v>3.4365183569233659</v>
      </c>
      <c r="G9" s="207">
        <v>59.295566399149912</v>
      </c>
      <c r="H9" s="206">
        <v>293.60599999999999</v>
      </c>
      <c r="I9" s="207">
        <v>3.08942752373239</v>
      </c>
      <c r="J9" s="207">
        <v>6.33</v>
      </c>
      <c r="K9" s="206">
        <v>450.726</v>
      </c>
      <c r="L9" s="207">
        <v>4.1895341120131473</v>
      </c>
      <c r="M9" s="207">
        <v>95.900169150735636</v>
      </c>
      <c r="N9" s="206">
        <v>532.654</v>
      </c>
      <c r="O9" s="207">
        <v>4.5556295364052062</v>
      </c>
      <c r="P9" s="207">
        <v>112.41427064864646</v>
      </c>
      <c r="Q9" s="206">
        <v>591.90499999999997</v>
      </c>
      <c r="R9" s="207">
        <v>4.2035715924193475</v>
      </c>
      <c r="S9" s="207">
        <v>123.99671188385007</v>
      </c>
      <c r="T9" s="206">
        <v>639.72699999999998</v>
      </c>
      <c r="U9" s="207">
        <v>4.3</v>
      </c>
      <c r="V9" s="207">
        <v>132.4</v>
      </c>
      <c r="W9" s="206">
        <v>758.10900000000004</v>
      </c>
      <c r="X9" s="207">
        <v>4.8666058064639133</v>
      </c>
      <c r="Y9" s="207">
        <v>155.17379012548849</v>
      </c>
      <c r="Z9" s="206">
        <v>631.49800000000005</v>
      </c>
      <c r="AA9" s="207">
        <v>4.0277300043619544</v>
      </c>
      <c r="AB9" s="207">
        <v>128.55083361866349</v>
      </c>
      <c r="AC9" s="206">
        <v>562.22199999999998</v>
      </c>
      <c r="AD9" s="207">
        <v>3.2841015807289304</v>
      </c>
      <c r="AE9" s="207">
        <v>113.85958353568168</v>
      </c>
      <c r="AF9" s="206">
        <v>455.95699999999999</v>
      </c>
      <c r="AG9" s="207">
        <v>2.6146978572193311</v>
      </c>
      <c r="AH9" s="207">
        <v>92.047255380528142</v>
      </c>
      <c r="AI9" s="206">
        <v>405.03199999999998</v>
      </c>
      <c r="AJ9" s="207">
        <v>2.4505597785885436</v>
      </c>
      <c r="AK9" s="207">
        <v>82.968505595117819</v>
      </c>
      <c r="AL9" s="206">
        <v>352.26</v>
      </c>
      <c r="AM9" s="207">
        <v>2.319015904080457</v>
      </c>
      <c r="AN9" s="207">
        <v>71.498480357910523</v>
      </c>
      <c r="AO9" s="206">
        <v>301.73700000000002</v>
      </c>
      <c r="AP9" s="207">
        <v>2.0908120183736072</v>
      </c>
      <c r="AQ9" s="207">
        <v>61.234119030862118</v>
      </c>
      <c r="AR9" s="206">
        <v>253.55199999999999</v>
      </c>
      <c r="AS9" s="207">
        <v>1.8066324942326093</v>
      </c>
      <c r="AT9" s="207">
        <v>51.586094590104864</v>
      </c>
      <c r="AU9" s="206">
        <v>212.65600000000001</v>
      </c>
      <c r="AV9" s="207">
        <v>1.4386724401367801</v>
      </c>
      <c r="AW9" s="207">
        <v>43.332601804288885</v>
      </c>
      <c r="AX9" s="206">
        <v>190.322</v>
      </c>
      <c r="AY9" s="207">
        <v>1.2593512397716835</v>
      </c>
      <c r="AZ9" s="207">
        <v>38.794749962799671</v>
      </c>
      <c r="BA9" s="206">
        <v>344.03699999999998</v>
      </c>
      <c r="BB9" s="207">
        <v>2.1427873407026081</v>
      </c>
      <c r="BC9" s="207">
        <v>70.139532076924183</v>
      </c>
      <c r="BD9" s="206">
        <v>489.71100000000001</v>
      </c>
      <c r="BE9" s="207">
        <v>3.0304755524336304</v>
      </c>
      <c r="BF9" s="207">
        <v>99.821763957916403</v>
      </c>
      <c r="BG9" s="206">
        <v>488.17</v>
      </c>
      <c r="BH9" s="207">
        <v>2.611650087572158</v>
      </c>
      <c r="BI9" s="207">
        <v>100.0526118062369</v>
      </c>
      <c r="BJ9" s="206">
        <v>495.57299999999998</v>
      </c>
      <c r="BK9" s="207">
        <v>2.1058684010403792</v>
      </c>
      <c r="BL9" s="207">
        <v>101.76392194388715</v>
      </c>
      <c r="BM9" s="206">
        <v>509.79399999999998</v>
      </c>
      <c r="BN9" s="207">
        <v>2.0159976715704202</v>
      </c>
      <c r="BO9" s="207">
        <v>105.16105942041092</v>
      </c>
      <c r="BP9" s="206">
        <v>489.12799999999999</v>
      </c>
      <c r="BQ9" s="207">
        <v>1.9946221280115246</v>
      </c>
      <c r="BR9" s="249">
        <v>100.86042981693363</v>
      </c>
    </row>
    <row r="10" spans="1:70" ht="15" customHeight="1" x14ac:dyDescent="0.2">
      <c r="A10" s="140" t="s">
        <v>47</v>
      </c>
      <c r="B10" s="206">
        <v>437.65</v>
      </c>
      <c r="C10" s="207">
        <v>6.7099575064132857</v>
      </c>
      <c r="D10" s="207">
        <v>370.77200042359414</v>
      </c>
      <c r="E10" s="206">
        <v>466.23899999999998</v>
      </c>
      <c r="F10" s="207">
        <v>5.9031717714744421</v>
      </c>
      <c r="G10" s="207">
        <v>391.27534013434172</v>
      </c>
      <c r="H10" s="206">
        <v>440.2</v>
      </c>
      <c r="I10" s="207">
        <v>4.631942112719079</v>
      </c>
      <c r="J10" s="207">
        <v>36.72</v>
      </c>
      <c r="K10" s="206">
        <v>556.43200000000002</v>
      </c>
      <c r="L10" s="207">
        <v>5.1720798112727024</v>
      </c>
      <c r="M10" s="207">
        <v>461.87738541301781</v>
      </c>
      <c r="N10" s="206">
        <v>536.60799999999995</v>
      </c>
      <c r="O10" s="207">
        <v>4.5894469097600403</v>
      </c>
      <c r="P10" s="207">
        <v>444.10971647253359</v>
      </c>
      <c r="Q10" s="206">
        <v>503.702</v>
      </c>
      <c r="R10" s="207">
        <v>3.5771744084689439</v>
      </c>
      <c r="S10" s="207">
        <v>415.3893858001224</v>
      </c>
      <c r="T10" s="206">
        <v>454.82100000000003</v>
      </c>
      <c r="U10" s="207">
        <v>3.1</v>
      </c>
      <c r="V10" s="207">
        <v>372.3</v>
      </c>
      <c r="W10" s="206">
        <v>404.45800000000003</v>
      </c>
      <c r="X10" s="207">
        <v>2.596378161017455</v>
      </c>
      <c r="Y10" s="207">
        <v>328.5776027348295</v>
      </c>
      <c r="Z10" s="206">
        <v>393.19900000000001</v>
      </c>
      <c r="AA10" s="207">
        <v>2.5078454880064793</v>
      </c>
      <c r="AB10" s="207">
        <v>318.61736566297617</v>
      </c>
      <c r="AC10" s="206">
        <v>318.72800000000001</v>
      </c>
      <c r="AD10" s="207">
        <v>1.8617825852111278</v>
      </c>
      <c r="AE10" s="207">
        <v>257.91061394650302</v>
      </c>
      <c r="AF10" s="206">
        <v>247.54599999999999</v>
      </c>
      <c r="AG10" s="207">
        <v>1.41955929125601</v>
      </c>
      <c r="AH10" s="207">
        <v>200.27458813801897</v>
      </c>
      <c r="AI10" s="206">
        <v>202.173</v>
      </c>
      <c r="AJ10" s="207">
        <v>1.2232046409088211</v>
      </c>
      <c r="AK10" s="207">
        <v>165.46331003551961</v>
      </c>
      <c r="AL10" s="206">
        <v>167.29900000000001</v>
      </c>
      <c r="AM10" s="207">
        <v>1.1013712647951979</v>
      </c>
      <c r="AN10" s="207">
        <v>136.08592417373876</v>
      </c>
      <c r="AO10" s="206">
        <v>141.30600000000001</v>
      </c>
      <c r="AP10" s="207">
        <v>0.9791450271869242</v>
      </c>
      <c r="AQ10" s="207">
        <v>115.1523646385608</v>
      </c>
      <c r="AR10" s="206">
        <v>102.071</v>
      </c>
      <c r="AS10" s="207">
        <v>0.72728586372348336</v>
      </c>
      <c r="AT10" s="207">
        <v>83.581309807094229</v>
      </c>
      <c r="AU10" s="206">
        <v>76.468000000000004</v>
      </c>
      <c r="AV10" s="207">
        <v>0.51732565341386694</v>
      </c>
      <c r="AW10" s="207">
        <v>62.788207627730991</v>
      </c>
      <c r="AX10" s="206">
        <v>128.35</v>
      </c>
      <c r="AY10" s="207">
        <v>0.84928558771290519</v>
      </c>
      <c r="AZ10" s="207">
        <v>105.59301564109398</v>
      </c>
      <c r="BA10" s="206">
        <v>180.30799999999999</v>
      </c>
      <c r="BB10" s="207">
        <v>1.1230236859041496</v>
      </c>
      <c r="BC10" s="207">
        <v>148.33596317021764</v>
      </c>
      <c r="BD10" s="206">
        <v>149.88800000000001</v>
      </c>
      <c r="BE10" s="207">
        <v>0.92755098334154651</v>
      </c>
      <c r="BF10" s="207">
        <v>123.3422754727539</v>
      </c>
      <c r="BG10" s="206">
        <v>221.072</v>
      </c>
      <c r="BH10" s="207">
        <v>1.1827082945690068</v>
      </c>
      <c r="BI10" s="207">
        <v>183.27729030289765</v>
      </c>
      <c r="BJ10" s="206">
        <v>297.26799999999997</v>
      </c>
      <c r="BK10" s="207">
        <v>1.2631989390876244</v>
      </c>
      <c r="BL10" s="207">
        <v>247.41200655841399</v>
      </c>
      <c r="BM10" s="206">
        <v>361.05</v>
      </c>
      <c r="BN10" s="207">
        <v>1.4277844763188663</v>
      </c>
      <c r="BO10" s="207">
        <v>302.2231671782543</v>
      </c>
      <c r="BP10" s="206">
        <v>419.68200000000002</v>
      </c>
      <c r="BQ10" s="207">
        <v>1.7114272826911008</v>
      </c>
      <c r="BR10" s="249">
        <v>351.41947066270995</v>
      </c>
    </row>
    <row r="11" spans="1:70" ht="15" customHeight="1" x14ac:dyDescent="0.2">
      <c r="A11" s="140" t="s">
        <v>48</v>
      </c>
      <c r="B11" s="206">
        <v>575.65099999999995</v>
      </c>
      <c r="C11" s="207">
        <v>8.8257597361460416</v>
      </c>
      <c r="D11" s="207">
        <v>368.83020192881872</v>
      </c>
      <c r="E11" s="206">
        <v>696.55799999999999</v>
      </c>
      <c r="F11" s="207">
        <v>8.8192998071690578</v>
      </c>
      <c r="G11" s="207">
        <v>443.04753157524152</v>
      </c>
      <c r="H11" s="206">
        <v>662.40899999999999</v>
      </c>
      <c r="I11" s="207">
        <v>6.9701048226809004</v>
      </c>
      <c r="J11" s="207">
        <v>41.97</v>
      </c>
      <c r="K11" s="206">
        <v>640.69899999999996</v>
      </c>
      <c r="L11" s="207">
        <v>5.9553482959330317</v>
      </c>
      <c r="M11" s="207">
        <v>402.37102220737302</v>
      </c>
      <c r="N11" s="206">
        <v>601.53399999999999</v>
      </c>
      <c r="O11" s="207">
        <v>5.1447394698096121</v>
      </c>
      <c r="P11" s="207">
        <v>373.59250844960729</v>
      </c>
      <c r="Q11" s="206">
        <v>560.16399999999999</v>
      </c>
      <c r="R11" s="207">
        <v>3.9781543955465675</v>
      </c>
      <c r="S11" s="207">
        <v>348.38712887420559</v>
      </c>
      <c r="T11" s="206">
        <v>517.65800000000002</v>
      </c>
      <c r="U11" s="207">
        <v>3.5</v>
      </c>
      <c r="V11" s="207">
        <v>321.2</v>
      </c>
      <c r="W11" s="206">
        <v>471.84800000000001</v>
      </c>
      <c r="X11" s="207">
        <v>3.028981606297227</v>
      </c>
      <c r="Y11" s="207">
        <v>292.15436663810232</v>
      </c>
      <c r="Z11" s="206">
        <v>424.56200000000001</v>
      </c>
      <c r="AA11" s="207">
        <v>2.7078804780251398</v>
      </c>
      <c r="AB11" s="207">
        <v>262.72628599505191</v>
      </c>
      <c r="AC11" s="206">
        <v>384.96699999999998</v>
      </c>
      <c r="AD11" s="207">
        <v>2.2487037740047064</v>
      </c>
      <c r="AE11" s="207">
        <v>238.10604729871818</v>
      </c>
      <c r="AF11" s="206">
        <v>321.67</v>
      </c>
      <c r="AG11" s="207">
        <v>1.8446253917183908</v>
      </c>
      <c r="AH11" s="207">
        <v>199.10028236872827</v>
      </c>
      <c r="AI11" s="206">
        <v>266.57299999999998</v>
      </c>
      <c r="AJ11" s="207">
        <v>1.6128431132791579</v>
      </c>
      <c r="AK11" s="207">
        <v>170.320363778786</v>
      </c>
      <c r="AL11" s="206">
        <v>252.06100000000001</v>
      </c>
      <c r="AM11" s="207">
        <v>1.6593807636360192</v>
      </c>
      <c r="AN11" s="207">
        <v>158.33584075771748</v>
      </c>
      <c r="AO11" s="206">
        <v>153.59800000000001</v>
      </c>
      <c r="AP11" s="207">
        <v>1.064319405303789</v>
      </c>
      <c r="AQ11" s="207">
        <v>97.013572602909321</v>
      </c>
      <c r="AR11" s="206">
        <v>94.856999999999999</v>
      </c>
      <c r="AS11" s="207">
        <v>0.67588399423164724</v>
      </c>
      <c r="AT11" s="207">
        <v>60.37797579075945</v>
      </c>
      <c r="AU11" s="206">
        <v>49.710999999999999</v>
      </c>
      <c r="AV11" s="207">
        <v>0.33630767846493614</v>
      </c>
      <c r="AW11" s="207">
        <v>31.757987410776288</v>
      </c>
      <c r="AX11" s="206">
        <v>25.193000000000001</v>
      </c>
      <c r="AY11" s="207">
        <v>0.16670083218738779</v>
      </c>
      <c r="AZ11" s="207">
        <v>16.1749381875055</v>
      </c>
      <c r="BA11" s="206">
        <v>13.29</v>
      </c>
      <c r="BB11" s="207">
        <v>8.2774945014453857E-2</v>
      </c>
      <c r="BC11" s="207">
        <v>8.5357496334251977</v>
      </c>
      <c r="BD11" s="206">
        <v>1.782</v>
      </c>
      <c r="BE11" s="207">
        <v>1.1027539578316047E-2</v>
      </c>
      <c r="BF11" s="207">
        <v>1.1492029097662899</v>
      </c>
      <c r="BG11" s="206">
        <v>196.13200000000001</v>
      </c>
      <c r="BH11" s="207">
        <v>1.0492823298762777</v>
      </c>
      <c r="BI11" s="207">
        <v>128.62582353658712</v>
      </c>
      <c r="BJ11" s="206">
        <v>189.41300000000001</v>
      </c>
      <c r="BK11" s="207">
        <v>0.80488414713122247</v>
      </c>
      <c r="BL11" s="207">
        <v>124.73732215120893</v>
      </c>
      <c r="BM11" s="206">
        <v>182.566</v>
      </c>
      <c r="BN11" s="207">
        <v>0.72196344191560768</v>
      </c>
      <c r="BO11" s="207">
        <v>120.9665610275989</v>
      </c>
      <c r="BP11" s="206">
        <v>176.21799999999999</v>
      </c>
      <c r="BQ11" s="207">
        <v>0.71860192455540239</v>
      </c>
      <c r="BR11" s="249">
        <v>116.883650960842</v>
      </c>
    </row>
    <row r="12" spans="1:70" ht="15" customHeight="1" x14ac:dyDescent="0.2">
      <c r="A12" s="140" t="s">
        <v>49</v>
      </c>
      <c r="B12" s="206">
        <v>380.00799999999998</v>
      </c>
      <c r="C12" s="207">
        <v>5.8262025182156982</v>
      </c>
      <c r="D12" s="207">
        <v>95.948314236233415</v>
      </c>
      <c r="E12" s="206">
        <v>458.28199999999998</v>
      </c>
      <c r="F12" s="207">
        <v>5.8024261500536207</v>
      </c>
      <c r="G12" s="207">
        <v>113.71141029521962</v>
      </c>
      <c r="H12" s="206">
        <v>681.31600000000003</v>
      </c>
      <c r="I12" s="207">
        <v>7.1690510505890783</v>
      </c>
      <c r="J12" s="207">
        <v>16.690000000000001</v>
      </c>
      <c r="K12" s="206">
        <v>681.09799999999996</v>
      </c>
      <c r="L12" s="207">
        <v>6.3308602224498491</v>
      </c>
      <c r="M12" s="207">
        <v>164.06587802722427</v>
      </c>
      <c r="N12" s="206">
        <v>620.70000000000005</v>
      </c>
      <c r="O12" s="207">
        <v>5.3086605061573024</v>
      </c>
      <c r="P12" s="207">
        <v>148.22484804385948</v>
      </c>
      <c r="Q12" s="206">
        <v>580.75199999999995</v>
      </c>
      <c r="R12" s="207">
        <v>4.1243655813698492</v>
      </c>
      <c r="S12" s="207">
        <v>137.51259689188265</v>
      </c>
      <c r="T12" s="206">
        <v>528.07100000000003</v>
      </c>
      <c r="U12" s="207">
        <v>3.6</v>
      </c>
      <c r="V12" s="207">
        <v>123.5</v>
      </c>
      <c r="W12" s="206">
        <v>467.18400000000003</v>
      </c>
      <c r="X12" s="207">
        <v>2.9990415192103472</v>
      </c>
      <c r="Y12" s="207">
        <v>107.69623366088219</v>
      </c>
      <c r="Z12" s="206">
        <v>420.78100000000001</v>
      </c>
      <c r="AA12" s="207">
        <v>2.6837650459153113</v>
      </c>
      <c r="AB12" s="207">
        <v>95.728448353330364</v>
      </c>
      <c r="AC12" s="206">
        <v>365.084</v>
      </c>
      <c r="AD12" s="207">
        <v>2.1325614107929627</v>
      </c>
      <c r="AE12" s="207">
        <v>82.366780389394677</v>
      </c>
      <c r="AF12" s="206">
        <v>346.06299999999999</v>
      </c>
      <c r="AG12" s="207">
        <v>1.9845077157777891</v>
      </c>
      <c r="AH12" s="207">
        <v>77.705168855600007</v>
      </c>
      <c r="AI12" s="206">
        <v>277.245</v>
      </c>
      <c r="AJ12" s="207">
        <v>1.6774117744148138</v>
      </c>
      <c r="AK12" s="207">
        <v>63.334282888789851</v>
      </c>
      <c r="AL12" s="206">
        <v>209.36600000000001</v>
      </c>
      <c r="AM12" s="207">
        <v>1.3783088734846676</v>
      </c>
      <c r="AN12" s="207">
        <v>47.087119019313356</v>
      </c>
      <c r="AO12" s="206">
        <v>168.666</v>
      </c>
      <c r="AP12" s="207">
        <v>1.1687293898030497</v>
      </c>
      <c r="AQ12" s="207">
        <v>37.89814556001248</v>
      </c>
      <c r="AR12" s="206">
        <v>114.45099999999999</v>
      </c>
      <c r="AS12" s="207">
        <v>0.81549700099946498</v>
      </c>
      <c r="AT12" s="207">
        <v>25.730045731412591</v>
      </c>
      <c r="AU12" s="206">
        <v>72.406999999999996</v>
      </c>
      <c r="AV12" s="207">
        <v>0.48985194573858165</v>
      </c>
      <c r="AW12" s="207">
        <v>16.275474893348626</v>
      </c>
      <c r="AX12" s="206">
        <v>33.317999999999998</v>
      </c>
      <c r="AY12" s="207">
        <v>0.22046355443255611</v>
      </c>
      <c r="AZ12" s="207">
        <v>7.4826526562877929</v>
      </c>
      <c r="BA12" s="206">
        <v>6.4219999999999997</v>
      </c>
      <c r="BB12" s="207">
        <v>3.9998547545735341E-2</v>
      </c>
      <c r="BC12" s="207">
        <v>1.4422939795792551</v>
      </c>
      <c r="BD12" s="206">
        <v>1.85</v>
      </c>
      <c r="BE12" s="207">
        <v>1.1448343557735514E-2</v>
      </c>
      <c r="BF12" s="207">
        <v>0.41484685311752928</v>
      </c>
      <c r="BG12" s="206"/>
      <c r="BH12" s="207"/>
      <c r="BI12" s="207"/>
      <c r="BJ12" s="206"/>
      <c r="BK12" s="207"/>
      <c r="BL12" s="207"/>
      <c r="BM12" s="206"/>
      <c r="BN12" s="207"/>
      <c r="BO12" s="207"/>
      <c r="BP12" s="206"/>
      <c r="BQ12" s="207"/>
      <c r="BR12" s="249"/>
    </row>
    <row r="13" spans="1:70" ht="15" customHeight="1" x14ac:dyDescent="0.2">
      <c r="A13" s="140" t="s">
        <v>50</v>
      </c>
      <c r="B13" s="206">
        <v>342.53100000000001</v>
      </c>
      <c r="C13" s="207">
        <v>5.251613057532845</v>
      </c>
      <c r="D13" s="207">
        <v>98.973513617378458</v>
      </c>
      <c r="E13" s="206">
        <v>253.96700000000001</v>
      </c>
      <c r="F13" s="207">
        <v>3.2155414396608815</v>
      </c>
      <c r="G13" s="207">
        <v>72.225717061362289</v>
      </c>
      <c r="H13" s="206">
        <v>289.09899999999999</v>
      </c>
      <c r="I13" s="207">
        <v>3.0420032549863087</v>
      </c>
      <c r="J13" s="207">
        <v>8.1</v>
      </c>
      <c r="K13" s="206">
        <v>277.238</v>
      </c>
      <c r="L13" s="207">
        <v>2.576949317648197</v>
      </c>
      <c r="M13" s="207">
        <v>77.047602611144413</v>
      </c>
      <c r="N13" s="206">
        <v>258.80399999999997</v>
      </c>
      <c r="O13" s="207">
        <v>2.2134728107548485</v>
      </c>
      <c r="P13" s="207">
        <v>71.495345691781353</v>
      </c>
      <c r="Q13" s="206">
        <v>337.53899999999999</v>
      </c>
      <c r="R13" s="207">
        <v>2.3971234433458646</v>
      </c>
      <c r="S13" s="207">
        <v>92.776092425645459</v>
      </c>
      <c r="T13" s="206">
        <v>312.67899999999997</v>
      </c>
      <c r="U13" s="207">
        <v>2.1</v>
      </c>
      <c r="V13" s="207">
        <v>85.1</v>
      </c>
      <c r="W13" s="206">
        <v>288.7</v>
      </c>
      <c r="X13" s="207">
        <v>1.8532811196360046</v>
      </c>
      <c r="Y13" s="207">
        <v>77.862505656965908</v>
      </c>
      <c r="Z13" s="206">
        <v>213.73</v>
      </c>
      <c r="AA13" s="207">
        <v>1.3631820430662969</v>
      </c>
      <c r="AB13" s="207">
        <v>57.298271105832768</v>
      </c>
      <c r="AC13" s="206">
        <v>140.732</v>
      </c>
      <c r="AD13" s="207">
        <v>0.8220563828152293</v>
      </c>
      <c r="AE13" s="207">
        <v>37.53040484952183</v>
      </c>
      <c r="AF13" s="206">
        <v>217.42599999999999</v>
      </c>
      <c r="AG13" s="207">
        <v>1.2468353294362633</v>
      </c>
      <c r="AH13" s="207">
        <v>57.829847378312515</v>
      </c>
      <c r="AI13" s="206">
        <v>300.83100000000002</v>
      </c>
      <c r="AJ13" s="207">
        <v>1.8201138397770305</v>
      </c>
      <c r="AK13" s="207">
        <v>81.463582923439702</v>
      </c>
      <c r="AL13" s="206">
        <v>277.35399999999998</v>
      </c>
      <c r="AM13" s="207">
        <v>1.8258909244885342</v>
      </c>
      <c r="AN13" s="207">
        <v>73.950989611815558</v>
      </c>
      <c r="AO13" s="206">
        <v>253.13300000000001</v>
      </c>
      <c r="AP13" s="207">
        <v>1.7540226046092007</v>
      </c>
      <c r="AQ13" s="207">
        <v>67.454393610495401</v>
      </c>
      <c r="AR13" s="206">
        <v>228.232</v>
      </c>
      <c r="AS13" s="207">
        <v>1.6262200551511994</v>
      </c>
      <c r="AT13" s="207">
        <v>60.952922205385221</v>
      </c>
      <c r="AU13" s="206">
        <v>217.52099999999999</v>
      </c>
      <c r="AV13" s="207">
        <v>1.4715854142417448</v>
      </c>
      <c r="AW13" s="207">
        <v>58.122822107626654</v>
      </c>
      <c r="AX13" s="206">
        <v>215.42599999999999</v>
      </c>
      <c r="AY13" s="207">
        <v>1.4254631633707855</v>
      </c>
      <c r="AZ13" s="207">
        <v>57.626497499541905</v>
      </c>
      <c r="BA13" s="206">
        <v>206.018</v>
      </c>
      <c r="BB13" s="207">
        <v>1.2831549000743232</v>
      </c>
      <c r="BC13" s="207">
        <v>55.129720136752582</v>
      </c>
      <c r="BD13" s="206">
        <v>242.15899999999999</v>
      </c>
      <c r="BE13" s="207">
        <v>1.4985510419446888</v>
      </c>
      <c r="BF13" s="207">
        <v>64.928233039051207</v>
      </c>
      <c r="BG13" s="206">
        <v>363.08800000000002</v>
      </c>
      <c r="BH13" s="207">
        <v>1.9424766105995857</v>
      </c>
      <c r="BI13" s="207">
        <v>98.3297472888014</v>
      </c>
      <c r="BJ13" s="206">
        <v>503.72199999999998</v>
      </c>
      <c r="BK13" s="207">
        <v>2.1404964409055007</v>
      </c>
      <c r="BL13" s="207">
        <v>136.40411983649551</v>
      </c>
      <c r="BM13" s="206">
        <v>677.81200000000001</v>
      </c>
      <c r="BN13" s="207">
        <v>2.6804305538364308</v>
      </c>
      <c r="BO13" s="207">
        <v>185.0332128463954</v>
      </c>
      <c r="BP13" s="206">
        <v>752.67499999999995</v>
      </c>
      <c r="BQ13" s="207">
        <v>3.0693442415913101</v>
      </c>
      <c r="BR13" s="249">
        <v>205.5376584422475</v>
      </c>
    </row>
    <row r="14" spans="1:70" ht="15" customHeight="1" x14ac:dyDescent="0.2">
      <c r="A14" s="140" t="s">
        <v>51</v>
      </c>
      <c r="B14" s="206">
        <v>245.38900000000001</v>
      </c>
      <c r="C14" s="207">
        <v>3.7622523992716781</v>
      </c>
      <c r="D14" s="207">
        <v>300.87372545942316</v>
      </c>
      <c r="E14" s="206">
        <v>255.47399999999999</v>
      </c>
      <c r="F14" s="207">
        <v>3.2346219538598482</v>
      </c>
      <c r="G14" s="207">
        <v>306.24662854676882</v>
      </c>
      <c r="H14" s="206">
        <v>248.90299999999999</v>
      </c>
      <c r="I14" s="207">
        <v>2.6190465417585571</v>
      </c>
      <c r="J14" s="207">
        <v>29.36</v>
      </c>
      <c r="K14" s="206">
        <v>322.983</v>
      </c>
      <c r="L14" s="207">
        <v>3.002152740468361</v>
      </c>
      <c r="M14" s="207">
        <v>376.0259762637117</v>
      </c>
      <c r="N14" s="206">
        <v>307.35700000000003</v>
      </c>
      <c r="O14" s="207">
        <v>2.6287320238295315</v>
      </c>
      <c r="P14" s="207">
        <v>354.14770278771903</v>
      </c>
      <c r="Q14" s="206">
        <v>405.66899999999998</v>
      </c>
      <c r="R14" s="207">
        <v>2.8809668516487683</v>
      </c>
      <c r="S14" s="207">
        <v>464.70141483011383</v>
      </c>
      <c r="T14" s="206">
        <v>356.024</v>
      </c>
      <c r="U14" s="207">
        <v>2.4</v>
      </c>
      <c r="V14" s="207">
        <v>402.5</v>
      </c>
      <c r="W14" s="206">
        <v>326.63200000000001</v>
      </c>
      <c r="X14" s="207">
        <v>2.0967818450604345</v>
      </c>
      <c r="Y14" s="207">
        <v>365.26947447054533</v>
      </c>
      <c r="Z14" s="206">
        <v>294.83800000000002</v>
      </c>
      <c r="AA14" s="207">
        <v>1.8804934600364052</v>
      </c>
      <c r="AB14" s="207">
        <v>327.31047191909323</v>
      </c>
      <c r="AC14" s="206">
        <v>334.88900000000001</v>
      </c>
      <c r="AD14" s="207">
        <v>1.9561836681395088</v>
      </c>
      <c r="AE14" s="207">
        <v>369.43648329924571</v>
      </c>
      <c r="AF14" s="206">
        <v>231.779</v>
      </c>
      <c r="AG14" s="207">
        <v>1.3291429995557462</v>
      </c>
      <c r="AH14" s="207">
        <v>255.15025286161853</v>
      </c>
      <c r="AI14" s="206">
        <v>197.95699999999999</v>
      </c>
      <c r="AJ14" s="207">
        <v>1.1976966315996076</v>
      </c>
      <c r="AK14" s="207">
        <v>223.36751147263885</v>
      </c>
      <c r="AL14" s="206">
        <v>163.32300000000001</v>
      </c>
      <c r="AM14" s="207">
        <v>1.0751962598709264</v>
      </c>
      <c r="AN14" s="207">
        <v>182.12930809530502</v>
      </c>
      <c r="AO14" s="206">
        <v>128.827</v>
      </c>
      <c r="AP14" s="207">
        <v>0.89267487875539531</v>
      </c>
      <c r="AQ14" s="207">
        <v>143.97906929440455</v>
      </c>
      <c r="AR14" s="206">
        <v>224.90600000000001</v>
      </c>
      <c r="AS14" s="207">
        <v>1.6025213279638073</v>
      </c>
      <c r="AT14" s="207">
        <v>252.36848631198379</v>
      </c>
      <c r="AU14" s="206">
        <v>202.62</v>
      </c>
      <c r="AV14" s="207">
        <v>1.3707763233603301</v>
      </c>
      <c r="AW14" s="207">
        <v>227.94259923411647</v>
      </c>
      <c r="AX14" s="206">
        <v>267.584</v>
      </c>
      <c r="AY14" s="207">
        <v>1.7705900639078305</v>
      </c>
      <c r="AZ14" s="207">
        <v>302.46143273108714</v>
      </c>
      <c r="BA14" s="206">
        <v>242.65299999999999</v>
      </c>
      <c r="BB14" s="207">
        <v>1.511330980631473</v>
      </c>
      <c r="BC14" s="207">
        <v>274.2957587267137</v>
      </c>
      <c r="BD14" s="206">
        <v>244.87899999999999</v>
      </c>
      <c r="BE14" s="207">
        <v>1.5153832011214676</v>
      </c>
      <c r="BF14" s="207">
        <v>277.63586787072779</v>
      </c>
      <c r="BG14" s="206">
        <v>243.095</v>
      </c>
      <c r="BH14" s="207">
        <v>1.3005286642734164</v>
      </c>
      <c r="BI14" s="207">
        <v>279.36655691736627</v>
      </c>
      <c r="BJ14" s="206">
        <v>236.02</v>
      </c>
      <c r="BK14" s="207">
        <v>1.0029340985355342</v>
      </c>
      <c r="BL14" s="207">
        <v>272.71298697097012</v>
      </c>
      <c r="BM14" s="206">
        <v>228.73699999999999</v>
      </c>
      <c r="BN14" s="207">
        <v>0.90454822811175328</v>
      </c>
      <c r="BO14" s="207">
        <v>266.34117827883165</v>
      </c>
      <c r="BP14" s="206">
        <v>221.661</v>
      </c>
      <c r="BQ14" s="207">
        <v>0.903914589876602</v>
      </c>
      <c r="BR14" s="249">
        <v>258.82670272428879</v>
      </c>
    </row>
    <row r="15" spans="1:70" ht="15" customHeight="1" x14ac:dyDescent="0.2">
      <c r="A15" s="140" t="s">
        <v>52</v>
      </c>
      <c r="B15" s="206">
        <v>839.19</v>
      </c>
      <c r="C15" s="207">
        <v>12.866284107864656</v>
      </c>
      <c r="D15" s="207">
        <v>573.26890129437902</v>
      </c>
      <c r="E15" s="206">
        <v>337.892</v>
      </c>
      <c r="F15" s="207">
        <v>4.2781374278150093</v>
      </c>
      <c r="G15" s="207">
        <v>227.59785289111352</v>
      </c>
      <c r="H15" s="206">
        <v>339.00799999999998</v>
      </c>
      <c r="I15" s="207">
        <v>3.5671636341405488</v>
      </c>
      <c r="J15" s="207">
        <v>22.53</v>
      </c>
      <c r="K15" s="206">
        <v>805.98299999999995</v>
      </c>
      <c r="L15" s="207">
        <v>7.4916762560906029</v>
      </c>
      <c r="M15" s="207">
        <v>530.67791253506095</v>
      </c>
      <c r="N15" s="206">
        <v>854.678</v>
      </c>
      <c r="O15" s="207">
        <v>7.3098040020646211</v>
      </c>
      <c r="P15" s="207">
        <v>559.04825259401264</v>
      </c>
      <c r="Q15" s="206">
        <v>813.54600000000005</v>
      </c>
      <c r="R15" s="207">
        <v>5.7776144055657417</v>
      </c>
      <c r="S15" s="207">
        <v>529.61855298294779</v>
      </c>
      <c r="T15" s="206">
        <v>783.67</v>
      </c>
      <c r="U15" s="207">
        <v>5.3</v>
      </c>
      <c r="V15" s="207">
        <v>504.2</v>
      </c>
      <c r="W15" s="206">
        <v>740.35699999999997</v>
      </c>
      <c r="X15" s="207">
        <v>4.7526485967798866</v>
      </c>
      <c r="Y15" s="207">
        <v>471.69175408931574</v>
      </c>
      <c r="Z15" s="206">
        <v>694.81100000000004</v>
      </c>
      <c r="AA15" s="207">
        <v>4.4315439036398114</v>
      </c>
      <c r="AB15" s="207">
        <v>445.52246749366162</v>
      </c>
      <c r="AC15" s="206">
        <v>678.70500000000004</v>
      </c>
      <c r="AD15" s="207">
        <v>3.9645125294787991</v>
      </c>
      <c r="AE15" s="207">
        <v>433.58450427544267</v>
      </c>
      <c r="AF15" s="206">
        <v>627.00300000000004</v>
      </c>
      <c r="AG15" s="207">
        <v>3.5955658111841524</v>
      </c>
      <c r="AH15" s="207">
        <v>399.97231464848539</v>
      </c>
      <c r="AI15" s="206">
        <v>572.505</v>
      </c>
      <c r="AJ15" s="207">
        <v>3.4638194662170747</v>
      </c>
      <c r="AK15" s="207">
        <v>370.51622652743572</v>
      </c>
      <c r="AL15" s="206">
        <v>514.678</v>
      </c>
      <c r="AM15" s="207">
        <v>3.3882543220357735</v>
      </c>
      <c r="AN15" s="207">
        <v>331.3794395604254</v>
      </c>
      <c r="AO15" s="206">
        <v>453.87900000000002</v>
      </c>
      <c r="AP15" s="207">
        <v>3.1450424312808658</v>
      </c>
      <c r="AQ15" s="207">
        <v>292.67485858875057</v>
      </c>
      <c r="AR15" s="206">
        <v>391.65300000000002</v>
      </c>
      <c r="AS15" s="207">
        <v>2.7906426936631705</v>
      </c>
      <c r="AT15" s="207">
        <v>253.70201949535939</v>
      </c>
      <c r="AU15" s="206">
        <v>327.10000000000002</v>
      </c>
      <c r="AV15" s="207">
        <v>2.2129154840152205</v>
      </c>
      <c r="AW15" s="207">
        <v>212.67119836416776</v>
      </c>
      <c r="AX15" s="206">
        <v>263.58</v>
      </c>
      <c r="AY15" s="207">
        <v>1.7440957943854114</v>
      </c>
      <c r="AZ15" s="207">
        <v>172.03141704336747</v>
      </c>
      <c r="BA15" s="206">
        <v>196.82</v>
      </c>
      <c r="BB15" s="207">
        <v>1.2258664166850872</v>
      </c>
      <c r="BC15" s="207">
        <v>128.49330146570628</v>
      </c>
      <c r="BD15" s="206">
        <v>152.93</v>
      </c>
      <c r="BE15" s="207">
        <v>0.94637577312675258</v>
      </c>
      <c r="BF15" s="207">
        <v>100.26414978059637</v>
      </c>
      <c r="BG15" s="206">
        <v>119.655</v>
      </c>
      <c r="BH15" s="207">
        <v>0.64013968746224992</v>
      </c>
      <c r="BI15" s="207">
        <v>79.101748429269534</v>
      </c>
      <c r="BJ15" s="206">
        <v>113.971</v>
      </c>
      <c r="BK15" s="207">
        <v>0.48430388163796867</v>
      </c>
      <c r="BL15" s="207">
        <v>76.07012513382405</v>
      </c>
      <c r="BM15" s="206">
        <v>108.837</v>
      </c>
      <c r="BN15" s="207">
        <v>0.43039960960841006</v>
      </c>
      <c r="BO15" s="207">
        <v>73.184951080926609</v>
      </c>
      <c r="BP15" s="206">
        <v>33.634999999999998</v>
      </c>
      <c r="BQ15" s="207">
        <v>0.13716065176327594</v>
      </c>
      <c r="BR15" s="249">
        <v>22.660543906951297</v>
      </c>
    </row>
    <row r="16" spans="1:70" ht="15" customHeight="1" x14ac:dyDescent="0.2">
      <c r="A16" s="140" t="s">
        <v>53</v>
      </c>
      <c r="B16" s="206">
        <v>221.31200000000001</v>
      </c>
      <c r="C16" s="207">
        <v>3.393108912736976</v>
      </c>
      <c r="D16" s="207">
        <v>44.474239698532045</v>
      </c>
      <c r="E16" s="206">
        <v>225.142</v>
      </c>
      <c r="F16" s="207">
        <v>2.8505807085492609</v>
      </c>
      <c r="G16" s="207">
        <v>43.752532402607557</v>
      </c>
      <c r="H16" s="206">
        <v>265.18900000000002</v>
      </c>
      <c r="I16" s="207">
        <v>2.7904136686275787</v>
      </c>
      <c r="J16" s="207">
        <v>5.09</v>
      </c>
      <c r="K16" s="206">
        <v>182.666</v>
      </c>
      <c r="L16" s="207">
        <v>1.6978950362415164</v>
      </c>
      <c r="M16" s="207">
        <v>34.661664236546223</v>
      </c>
      <c r="N16" s="206">
        <v>434.923</v>
      </c>
      <c r="O16" s="207">
        <v>3.719765673142343</v>
      </c>
      <c r="P16" s="207">
        <v>81.987031314034255</v>
      </c>
      <c r="Q16" s="206">
        <v>973.76800000000003</v>
      </c>
      <c r="R16" s="207">
        <v>6.9154737709716985</v>
      </c>
      <c r="S16" s="207">
        <v>177.26440971451083</v>
      </c>
      <c r="T16" s="206">
        <v>1580.6189999999999</v>
      </c>
      <c r="U16" s="207">
        <v>10.9</v>
      </c>
      <c r="V16" s="207">
        <v>289.89999999999998</v>
      </c>
      <c r="W16" s="206">
        <v>2950.5929999999998</v>
      </c>
      <c r="X16" s="207">
        <v>18.941040175372905</v>
      </c>
      <c r="Y16" s="207">
        <v>524.39045196926804</v>
      </c>
      <c r="Z16" s="206">
        <v>2811.819</v>
      </c>
      <c r="AA16" s="207">
        <v>17.933940809210835</v>
      </c>
      <c r="AB16" s="207">
        <v>494.87580492894239</v>
      </c>
      <c r="AC16" s="206">
        <v>3424.9290000000001</v>
      </c>
      <c r="AD16" s="207">
        <v>20.006002509301229</v>
      </c>
      <c r="AE16" s="207">
        <v>597.85573939443032</v>
      </c>
      <c r="AF16" s="206">
        <v>3234.6260000000002</v>
      </c>
      <c r="AG16" s="207">
        <v>18.549051053292168</v>
      </c>
      <c r="AH16" s="207">
        <v>561.01301353802012</v>
      </c>
      <c r="AI16" s="206">
        <v>3078.74</v>
      </c>
      <c r="AJ16" s="207">
        <v>18.627260099774073</v>
      </c>
      <c r="AK16" s="207">
        <v>554.00163677312412</v>
      </c>
      <c r="AL16" s="206">
        <v>2915.1030000000001</v>
      </c>
      <c r="AM16" s="207">
        <v>19.190853968752208</v>
      </c>
      <c r="AN16" s="207">
        <v>496.57223950936645</v>
      </c>
      <c r="AO16" s="206">
        <v>2789.5619999999999</v>
      </c>
      <c r="AP16" s="207">
        <v>19.329580911848122</v>
      </c>
      <c r="AQ16" s="207">
        <v>473.41493527707178</v>
      </c>
      <c r="AR16" s="206">
        <v>2951.2829999999999</v>
      </c>
      <c r="AS16" s="207">
        <v>21.028758469569546</v>
      </c>
      <c r="AT16" s="207">
        <v>501.19674509787933</v>
      </c>
      <c r="AU16" s="206">
        <v>4225.1940000000004</v>
      </c>
      <c r="AV16" s="207">
        <v>28.584522242642024</v>
      </c>
      <c r="AW16" s="207">
        <v>716.36235521667572</v>
      </c>
      <c r="AX16" s="206">
        <v>4924.5950000000003</v>
      </c>
      <c r="AY16" s="207">
        <v>32.585801003685511</v>
      </c>
      <c r="AZ16" s="207">
        <v>848.89744578934653</v>
      </c>
      <c r="BA16" s="206">
        <v>5885.4960000000001</v>
      </c>
      <c r="BB16" s="207">
        <v>36.657005852730492</v>
      </c>
      <c r="BC16" s="207">
        <v>998.10113906218294</v>
      </c>
      <c r="BD16" s="206">
        <v>5959.7449999999999</v>
      </c>
      <c r="BE16" s="207">
        <v>36.880653122430509</v>
      </c>
      <c r="BF16" s="207">
        <v>1013.7203393318888</v>
      </c>
      <c r="BG16" s="206">
        <v>7037.5690000000004</v>
      </c>
      <c r="BH16" s="207">
        <v>37.650137647018674</v>
      </c>
      <c r="BI16" s="207">
        <v>1222.7129628020919</v>
      </c>
      <c r="BJ16" s="206">
        <v>8494.5910000000003</v>
      </c>
      <c r="BK16" s="207">
        <v>36.096580658474117</v>
      </c>
      <c r="BL16" s="207">
        <v>1482.3733914514503</v>
      </c>
      <c r="BM16" s="206">
        <v>9743.7009999999991</v>
      </c>
      <c r="BN16" s="207">
        <v>38.531796232357323</v>
      </c>
      <c r="BO16" s="207">
        <v>1704.9697614053973</v>
      </c>
      <c r="BP16" s="206">
        <v>9461.6029999999992</v>
      </c>
      <c r="BQ16" s="207">
        <v>38.583607379377639</v>
      </c>
      <c r="BR16" s="249">
        <v>1653.9714110705709</v>
      </c>
    </row>
    <row r="17" spans="1:71" ht="15" customHeight="1" x14ac:dyDescent="0.2">
      <c r="A17" s="140" t="s">
        <v>54</v>
      </c>
      <c r="B17" s="206">
        <v>43.02</v>
      </c>
      <c r="C17" s="207">
        <v>0.65957356775025622</v>
      </c>
      <c r="D17" s="207">
        <v>34.575712129468442</v>
      </c>
      <c r="E17" s="206">
        <v>40.590000000000003</v>
      </c>
      <c r="F17" s="207">
        <v>0.51392041893566953</v>
      </c>
      <c r="G17" s="207">
        <v>31.878198422347253</v>
      </c>
      <c r="H17" s="206">
        <v>69.644999999999996</v>
      </c>
      <c r="I17" s="207">
        <v>0.73282964207251311</v>
      </c>
      <c r="J17" s="207">
        <v>5.44</v>
      </c>
      <c r="K17" s="206">
        <v>88.787999999999997</v>
      </c>
      <c r="L17" s="207">
        <v>0.82529154017612327</v>
      </c>
      <c r="M17" s="207">
        <v>68.336730107321642</v>
      </c>
      <c r="N17" s="206">
        <v>82.414000000000001</v>
      </c>
      <c r="O17" s="207">
        <v>0.70486216683494107</v>
      </c>
      <c r="P17" s="207">
        <v>63.137637352745372</v>
      </c>
      <c r="Q17" s="206">
        <v>75.733000000000004</v>
      </c>
      <c r="R17" s="207">
        <v>0.53783814532516949</v>
      </c>
      <c r="S17" s="207">
        <v>57.820410338395952</v>
      </c>
      <c r="T17" s="206">
        <v>76.581000000000003</v>
      </c>
      <c r="U17" s="207">
        <v>0.8</v>
      </c>
      <c r="V17" s="207">
        <v>89.9</v>
      </c>
      <c r="W17" s="206">
        <v>68.751999999999995</v>
      </c>
      <c r="X17" s="207">
        <v>0.44134666968207337</v>
      </c>
      <c r="Y17" s="207">
        <v>51.512165883080144</v>
      </c>
      <c r="Z17" s="206">
        <v>60.546999999999997</v>
      </c>
      <c r="AA17" s="207">
        <v>0.38617219464527708</v>
      </c>
      <c r="AB17" s="207">
        <v>45.221517994649332</v>
      </c>
      <c r="AC17" s="206">
        <v>51.954000000000001</v>
      </c>
      <c r="AD17" s="207">
        <v>0.3034783653524602</v>
      </c>
      <c r="AE17" s="207">
        <v>38.703304463909248</v>
      </c>
      <c r="AF17" s="206">
        <v>48.747</v>
      </c>
      <c r="AG17" s="207">
        <v>0.2795410015546877</v>
      </c>
      <c r="AH17" s="207">
        <v>36.255818952213005</v>
      </c>
      <c r="AI17" s="206">
        <v>42.232999999999997</v>
      </c>
      <c r="AJ17" s="207">
        <v>0.25552176403131099</v>
      </c>
      <c r="AK17" s="207">
        <v>32.177352196978752</v>
      </c>
      <c r="AL17" s="206">
        <v>35.447000000000003</v>
      </c>
      <c r="AM17" s="207">
        <v>0.23335648882058696</v>
      </c>
      <c r="AN17" s="207">
        <v>26.573179133378662</v>
      </c>
      <c r="AO17" s="206">
        <v>28.376000000000001</v>
      </c>
      <c r="AP17" s="207">
        <v>0.19662448368403437</v>
      </c>
      <c r="AQ17" s="207">
        <v>21.310118701626795</v>
      </c>
      <c r="AR17" s="206">
        <v>21.007000000000001</v>
      </c>
      <c r="AS17" s="207">
        <v>0.14968104691086809</v>
      </c>
      <c r="AT17" s="207">
        <v>15.836256410604346</v>
      </c>
      <c r="AU17" s="206">
        <v>15.185</v>
      </c>
      <c r="AV17" s="207">
        <v>0.10273042379936144</v>
      </c>
      <c r="AW17" s="207">
        <v>11.484238572672126</v>
      </c>
      <c r="AX17" s="206">
        <v>10.542999999999999</v>
      </c>
      <c r="AY17" s="207">
        <v>6.9762508385330421E-2</v>
      </c>
      <c r="AZ17" s="207">
        <v>8.0125610935933693</v>
      </c>
      <c r="BA17" s="206">
        <v>5.819</v>
      </c>
      <c r="BB17" s="207">
        <v>3.624284462295764E-2</v>
      </c>
      <c r="BC17" s="207">
        <v>4.4244355974318657</v>
      </c>
      <c r="BD17" s="206">
        <v>12.321</v>
      </c>
      <c r="BE17" s="207">
        <v>7.6245968094518529E-2</v>
      </c>
      <c r="BF17" s="207">
        <v>9.3940133274371362</v>
      </c>
      <c r="BG17" s="206">
        <v>7.1529999999999996</v>
      </c>
      <c r="BH17" s="207">
        <v>3.8267679448560223E-2</v>
      </c>
      <c r="BI17" s="207">
        <v>5.5280727637504334</v>
      </c>
      <c r="BJ17" s="206">
        <v>0.68100000000000005</v>
      </c>
      <c r="BK17" s="207">
        <v>2.8938145966557866E-3</v>
      </c>
      <c r="BL17" s="207">
        <v>0.53161094509653306</v>
      </c>
      <c r="BM17" s="206"/>
      <c r="BN17" s="207"/>
      <c r="BO17" s="207"/>
      <c r="BP17" s="206"/>
      <c r="BQ17" s="207"/>
      <c r="BR17" s="249"/>
    </row>
    <row r="18" spans="1:71" ht="15" customHeight="1" x14ac:dyDescent="0.2">
      <c r="A18" s="140" t="s">
        <v>55</v>
      </c>
      <c r="B18" s="206">
        <v>37.116</v>
      </c>
      <c r="C18" s="207">
        <v>0.56905468481214561</v>
      </c>
      <c r="D18" s="207">
        <v>117.25235983168429</v>
      </c>
      <c r="E18" s="206">
        <v>46.097999999999999</v>
      </c>
      <c r="F18" s="207">
        <v>0.58365862212605302</v>
      </c>
      <c r="G18" s="207">
        <v>143.58645307384899</v>
      </c>
      <c r="H18" s="206">
        <v>57.438000000000002</v>
      </c>
      <c r="I18" s="207">
        <v>0.60438321460781119</v>
      </c>
      <c r="J18" s="207">
        <v>17.72</v>
      </c>
      <c r="K18" s="206">
        <v>140.63</v>
      </c>
      <c r="L18" s="207">
        <v>1.3071670641862438</v>
      </c>
      <c r="M18" s="207">
        <v>436.80288737797133</v>
      </c>
      <c r="N18" s="206">
        <v>178.31299999999999</v>
      </c>
      <c r="O18" s="207">
        <v>1.5250574848307183</v>
      </c>
      <c r="P18" s="207">
        <v>555.65319547407819</v>
      </c>
      <c r="Q18" s="206">
        <v>166.15</v>
      </c>
      <c r="R18" s="207">
        <v>1.1799586421477679</v>
      </c>
      <c r="S18" s="207">
        <v>519.09870842367695</v>
      </c>
      <c r="T18" s="206">
        <v>54.65</v>
      </c>
      <c r="U18" s="207">
        <v>0.4</v>
      </c>
      <c r="V18" s="207">
        <v>171.4</v>
      </c>
      <c r="W18" s="206">
        <v>47.119</v>
      </c>
      <c r="X18" s="207">
        <v>0.30247576403231347</v>
      </c>
      <c r="Y18" s="207">
        <v>146.8819651179102</v>
      </c>
      <c r="Z18" s="206">
        <v>39.107999999999997</v>
      </c>
      <c r="AA18" s="207">
        <v>0.24943303860121055</v>
      </c>
      <c r="AB18" s="207">
        <v>122.12510422229093</v>
      </c>
      <c r="AC18" s="206">
        <v>34.200000000000003</v>
      </c>
      <c r="AD18" s="207">
        <v>0.19977210792343497</v>
      </c>
      <c r="AE18" s="207">
        <v>106.94852711238978</v>
      </c>
      <c r="AF18" s="206">
        <v>54.582000000000001</v>
      </c>
      <c r="AG18" s="207">
        <v>0.31300196826179999</v>
      </c>
      <c r="AH18" s="207">
        <v>170.81803757358395</v>
      </c>
      <c r="AI18" s="206">
        <v>48.247</v>
      </c>
      <c r="AJ18" s="207">
        <v>0.29190818907533594</v>
      </c>
      <c r="AK18" s="207">
        <v>153.97601973568732</v>
      </c>
      <c r="AL18" s="206">
        <v>42.256</v>
      </c>
      <c r="AM18" s="207">
        <v>0.27818184307847554</v>
      </c>
      <c r="AN18" s="207">
        <v>134.26324569068234</v>
      </c>
      <c r="AO18" s="206">
        <v>37.250999999999998</v>
      </c>
      <c r="AP18" s="207">
        <v>0.25812160423294206</v>
      </c>
      <c r="AQ18" s="207">
        <v>118.88060558867457</v>
      </c>
      <c r="AR18" s="206">
        <v>32.420999999999999</v>
      </c>
      <c r="AS18" s="207">
        <v>0.23100915037355421</v>
      </c>
      <c r="AT18" s="207">
        <v>103.90446980549761</v>
      </c>
      <c r="AU18" s="206">
        <v>27.539000000000001</v>
      </c>
      <c r="AV18" s="207">
        <v>0.18630840573003715</v>
      </c>
      <c r="AW18" s="207">
        <v>88.70700179417554</v>
      </c>
      <c r="AX18" s="206">
        <v>23.361000000000001</v>
      </c>
      <c r="AY18" s="207">
        <v>0.15457857899930799</v>
      </c>
      <c r="AZ18" s="207">
        <v>75.676393604063549</v>
      </c>
      <c r="BA18" s="206">
        <v>19.846</v>
      </c>
      <c r="BB18" s="207">
        <v>0.12360809320969537</v>
      </c>
      <c r="BC18" s="207">
        <v>64.332091814076819</v>
      </c>
      <c r="BD18" s="206">
        <v>18.704999999999998</v>
      </c>
      <c r="BE18" s="207">
        <v>0.11575203580942853</v>
      </c>
      <c r="BF18" s="207">
        <v>61.204056057091066</v>
      </c>
      <c r="BG18" s="206">
        <v>18.596</v>
      </c>
      <c r="BH18" s="207">
        <v>9.9486336785324481E-2</v>
      </c>
      <c r="BI18" s="207">
        <v>61.880232666480318</v>
      </c>
      <c r="BJ18" s="206">
        <v>90.379000000000005</v>
      </c>
      <c r="BK18" s="207">
        <v>0.38405296539082723</v>
      </c>
      <c r="BL18" s="207">
        <v>307.10446016568466</v>
      </c>
      <c r="BM18" s="206">
        <v>85.905000000000001</v>
      </c>
      <c r="BN18" s="207">
        <v>0.33971423746897167</v>
      </c>
      <c r="BO18" s="207">
        <v>294.04415539962349</v>
      </c>
      <c r="BP18" s="206">
        <v>81.366</v>
      </c>
      <c r="BQ18" s="207">
        <v>0.33180358529420872</v>
      </c>
      <c r="BR18" s="249">
        <v>279.95843598177788</v>
      </c>
    </row>
    <row r="19" spans="1:71" ht="15" customHeight="1" x14ac:dyDescent="0.2">
      <c r="A19" s="140" t="s">
        <v>56</v>
      </c>
      <c r="B19" s="206">
        <v>323.755</v>
      </c>
      <c r="C19" s="207">
        <v>4.963743385099586</v>
      </c>
      <c r="D19" s="207">
        <v>57.276507423628374</v>
      </c>
      <c r="E19" s="206">
        <v>178.02199999999999</v>
      </c>
      <c r="F19" s="207">
        <v>2.2539822818370472</v>
      </c>
      <c r="G19" s="207">
        <v>31.095013570073384</v>
      </c>
      <c r="H19" s="206">
        <v>172.61099999999999</v>
      </c>
      <c r="I19" s="207">
        <v>1.8162747842311515</v>
      </c>
      <c r="J19" s="207">
        <v>3</v>
      </c>
      <c r="K19" s="206">
        <v>544.779</v>
      </c>
      <c r="L19" s="207">
        <v>5.0637642470334772</v>
      </c>
      <c r="M19" s="207">
        <v>94.106118066272757</v>
      </c>
      <c r="N19" s="206">
        <v>588.20899999999995</v>
      </c>
      <c r="O19" s="207">
        <v>5.0307747505498313</v>
      </c>
      <c r="P19" s="207">
        <v>101.57420337911239</v>
      </c>
      <c r="Q19" s="206">
        <v>845.35400000000004</v>
      </c>
      <c r="R19" s="207">
        <v>6.003507420849739</v>
      </c>
      <c r="S19" s="207">
        <v>145.99770266487076</v>
      </c>
      <c r="T19" s="206">
        <v>891.60699999999997</v>
      </c>
      <c r="U19" s="207">
        <v>6.1</v>
      </c>
      <c r="V19" s="207">
        <v>153.5</v>
      </c>
      <c r="W19" s="206">
        <v>1085.1300000000001</v>
      </c>
      <c r="X19" s="207">
        <v>6.965884798581981</v>
      </c>
      <c r="Y19" s="207">
        <v>186.67419467046236</v>
      </c>
      <c r="Z19" s="206">
        <v>1281.9870000000001</v>
      </c>
      <c r="AA19" s="207">
        <v>8.1765856821430436</v>
      </c>
      <c r="AB19" s="207">
        <v>220.09637640776413</v>
      </c>
      <c r="AC19" s="206">
        <v>1236.8030000000001</v>
      </c>
      <c r="AD19" s="207">
        <v>7.2245246314628098</v>
      </c>
      <c r="AE19" s="207">
        <v>211.99710801541846</v>
      </c>
      <c r="AF19" s="206">
        <v>1191.8969999999999</v>
      </c>
      <c r="AG19" s="207">
        <v>6.8349658672334206</v>
      </c>
      <c r="AH19" s="207">
        <v>204.22074400687967</v>
      </c>
      <c r="AI19" s="206">
        <v>1157.2639999999999</v>
      </c>
      <c r="AJ19" s="207">
        <v>7.0017791473475981</v>
      </c>
      <c r="AK19" s="207">
        <v>200.57437497291909</v>
      </c>
      <c r="AL19" s="206">
        <v>1119.4829999999999</v>
      </c>
      <c r="AM19" s="207">
        <v>7.3698372831082217</v>
      </c>
      <c r="AN19" s="207">
        <v>190.71374360835199</v>
      </c>
      <c r="AO19" s="206">
        <v>1080.579</v>
      </c>
      <c r="AP19" s="207">
        <v>7.4876052986611983</v>
      </c>
      <c r="AQ19" s="207">
        <v>184.35104560601849</v>
      </c>
      <c r="AR19" s="206">
        <v>1039.758</v>
      </c>
      <c r="AS19" s="207">
        <v>7.4085812335864425</v>
      </c>
      <c r="AT19" s="207">
        <v>177.71058905970926</v>
      </c>
      <c r="AU19" s="206">
        <v>996.91899999999998</v>
      </c>
      <c r="AV19" s="207">
        <v>6.7444129972759681</v>
      </c>
      <c r="AW19" s="207">
        <v>170.73208743015169</v>
      </c>
      <c r="AX19" s="206">
        <v>965.73199999999997</v>
      </c>
      <c r="AY19" s="207">
        <v>6.3902007728333414</v>
      </c>
      <c r="AZ19" s="207">
        <v>166.34651291937499</v>
      </c>
      <c r="BA19" s="206">
        <v>940.875</v>
      </c>
      <c r="BB19" s="207">
        <v>5.8601110903291413</v>
      </c>
      <c r="BC19" s="207">
        <v>161.47204497791265</v>
      </c>
      <c r="BD19" s="206">
        <v>914.84100000000001</v>
      </c>
      <c r="BE19" s="207">
        <v>5.6613049020012518</v>
      </c>
      <c r="BF19" s="207">
        <v>157.6852063156748</v>
      </c>
      <c r="BG19" s="206">
        <v>1487.328</v>
      </c>
      <c r="BH19" s="207">
        <v>7.9570237856658999</v>
      </c>
      <c r="BI19" s="207">
        <v>260.3800360040006</v>
      </c>
      <c r="BJ19" s="206">
        <v>2652.5419999999999</v>
      </c>
      <c r="BK19" s="207">
        <v>11.271607573924424</v>
      </c>
      <c r="BL19" s="207">
        <v>471.62506711994109</v>
      </c>
      <c r="BM19" s="206">
        <v>2557.4319999999998</v>
      </c>
      <c r="BN19" s="207">
        <v>10.113451623988674</v>
      </c>
      <c r="BO19" s="207">
        <v>454.70146255080516</v>
      </c>
      <c r="BP19" s="206">
        <v>2087.326</v>
      </c>
      <c r="BQ19" s="207">
        <v>8.5119368099429682</v>
      </c>
      <c r="BR19" s="249">
        <v>372.10314721217588</v>
      </c>
    </row>
    <row r="20" spans="1:71" ht="15" customHeight="1" x14ac:dyDescent="0.2">
      <c r="A20" s="140" t="s">
        <v>57</v>
      </c>
      <c r="B20" s="206">
        <v>314.17899999999997</v>
      </c>
      <c r="C20" s="207">
        <v>4.8169261725292349</v>
      </c>
      <c r="D20" s="207">
        <v>78.870346507971519</v>
      </c>
      <c r="E20" s="206">
        <v>311.26600000000002</v>
      </c>
      <c r="F20" s="207">
        <v>3.9410188007004217</v>
      </c>
      <c r="G20" s="207">
        <v>77.353212273391591</v>
      </c>
      <c r="H20" s="206">
        <v>278.90499999999997</v>
      </c>
      <c r="I20" s="207">
        <v>2.9347383347294747</v>
      </c>
      <c r="J20" s="207">
        <v>6.9</v>
      </c>
      <c r="K20" s="206">
        <v>145.035</v>
      </c>
      <c r="L20" s="207">
        <v>1.3481118904519085</v>
      </c>
      <c r="M20" s="207">
        <v>35.651191310484549</v>
      </c>
      <c r="N20" s="206">
        <v>164.142</v>
      </c>
      <c r="O20" s="207">
        <v>1.4038571818941064</v>
      </c>
      <c r="P20" s="207">
        <v>40.314693438663419</v>
      </c>
      <c r="Q20" s="206">
        <v>221.75</v>
      </c>
      <c r="R20" s="207">
        <v>1.5748169057855403</v>
      </c>
      <c r="S20" s="207">
        <v>54.485783203341434</v>
      </c>
      <c r="T20" s="206">
        <v>551.85900000000004</v>
      </c>
      <c r="U20" s="207">
        <v>3.7</v>
      </c>
      <c r="V20" s="207">
        <v>135.4</v>
      </c>
      <c r="W20" s="206">
        <v>555.34500000000003</v>
      </c>
      <c r="X20" s="207">
        <v>3.5649823463257948</v>
      </c>
      <c r="Y20" s="207">
        <v>136.12391297207492</v>
      </c>
      <c r="Z20" s="206">
        <v>569.79300000000001</v>
      </c>
      <c r="AA20" s="207">
        <v>3.6341720201416483</v>
      </c>
      <c r="AB20" s="207">
        <v>139.51716868244273</v>
      </c>
      <c r="AC20" s="206">
        <v>512.19200000000001</v>
      </c>
      <c r="AD20" s="207">
        <v>2.99186185676959</v>
      </c>
      <c r="AE20" s="207">
        <v>125.19178081856955</v>
      </c>
      <c r="AF20" s="206">
        <v>451.07799999999997</v>
      </c>
      <c r="AG20" s="207">
        <v>2.5867190985965371</v>
      </c>
      <c r="AH20" s="207">
        <v>110.28135953647786</v>
      </c>
      <c r="AI20" s="206">
        <v>386.21499999999997</v>
      </c>
      <c r="AJ20" s="207">
        <v>2.3367115311569808</v>
      </c>
      <c r="AK20" s="207">
        <v>95.342824620204922</v>
      </c>
      <c r="AL20" s="206">
        <v>317.35300000000001</v>
      </c>
      <c r="AM20" s="207">
        <v>2.0892143706570296</v>
      </c>
      <c r="AN20" s="207">
        <v>77.58737451305123</v>
      </c>
      <c r="AO20" s="206">
        <v>335.43</v>
      </c>
      <c r="AP20" s="207">
        <v>2.3242793403628297</v>
      </c>
      <c r="AQ20" s="207">
        <v>82.010119544608273</v>
      </c>
      <c r="AR20" s="206">
        <v>214.358</v>
      </c>
      <c r="AS20" s="207">
        <v>1.5273637289341582</v>
      </c>
      <c r="AT20" s="207">
        <v>52.575244667496982</v>
      </c>
      <c r="AU20" s="206">
        <v>85.632999999999996</v>
      </c>
      <c r="AV20" s="207">
        <v>0.57932923155816374</v>
      </c>
      <c r="AW20" s="207">
        <v>21.071692920671044</v>
      </c>
      <c r="AX20" s="206">
        <v>74.465999999999994</v>
      </c>
      <c r="AY20" s="207">
        <v>0.49273783073337901</v>
      </c>
      <c r="AZ20" s="207">
        <v>18.660001127628785</v>
      </c>
      <c r="BA20" s="206">
        <v>63.988</v>
      </c>
      <c r="BB20" s="207">
        <v>0.39854049522835772</v>
      </c>
      <c r="BC20" s="207">
        <v>15.806367307092806</v>
      </c>
      <c r="BD20" s="206">
        <v>54.491</v>
      </c>
      <c r="BE20" s="207">
        <v>0.33720631827273834</v>
      </c>
      <c r="BF20" s="207">
        <v>13.524518044314631</v>
      </c>
      <c r="BG20" s="206">
        <v>160.51599999999999</v>
      </c>
      <c r="BH20" s="207">
        <v>0.85874106449952359</v>
      </c>
      <c r="BI20" s="207">
        <v>40.602989144525907</v>
      </c>
      <c r="BJ20" s="206">
        <v>402.971</v>
      </c>
      <c r="BK20" s="207">
        <v>1.7123691069441689</v>
      </c>
      <c r="BL20" s="207">
        <v>102.43869949923445</v>
      </c>
      <c r="BM20" s="206">
        <v>381.38099999999997</v>
      </c>
      <c r="BN20" s="207">
        <v>1.5081841056999459</v>
      </c>
      <c r="BO20" s="207">
        <v>97.218133028256091</v>
      </c>
      <c r="BP20" s="206">
        <v>359.32400000000001</v>
      </c>
      <c r="BQ20" s="207">
        <v>1.4652925236862604</v>
      </c>
      <c r="BR20" s="249">
        <v>91.953211148396633</v>
      </c>
    </row>
    <row r="21" spans="1:71" ht="15" customHeight="1" x14ac:dyDescent="0.2">
      <c r="A21" s="140" t="s">
        <v>58</v>
      </c>
      <c r="B21" s="206">
        <v>77.367999999999995</v>
      </c>
      <c r="C21" s="207">
        <v>1.1861898602906047</v>
      </c>
      <c r="D21" s="207">
        <v>129.87156868834211</v>
      </c>
      <c r="E21" s="206">
        <v>80.843999999999994</v>
      </c>
      <c r="F21" s="207">
        <v>1.0235866555416422</v>
      </c>
      <c r="G21" s="207">
        <v>135.45770004741789</v>
      </c>
      <c r="H21" s="206">
        <v>117.119</v>
      </c>
      <c r="I21" s="207">
        <v>1.2323680788267737</v>
      </c>
      <c r="J21" s="207">
        <v>19.600000000000001</v>
      </c>
      <c r="K21" s="206">
        <v>135.351</v>
      </c>
      <c r="L21" s="207">
        <v>1.2580983382256439</v>
      </c>
      <c r="M21" s="207">
        <v>226.89113664327644</v>
      </c>
      <c r="N21" s="206">
        <v>124.133</v>
      </c>
      <c r="O21" s="207">
        <v>1.061672232335789</v>
      </c>
      <c r="P21" s="207">
        <v>208.94786276734345</v>
      </c>
      <c r="Q21" s="206">
        <v>200.78200000000001</v>
      </c>
      <c r="R21" s="207">
        <v>1.4259070483762453</v>
      </c>
      <c r="S21" s="207">
        <v>339.53847038411197</v>
      </c>
      <c r="T21" s="206">
        <v>336.83699999999999</v>
      </c>
      <c r="U21" s="207">
        <v>2.2999999999999998</v>
      </c>
      <c r="V21" s="207">
        <v>570.20000000000005</v>
      </c>
      <c r="W21" s="206">
        <v>347.83300000000003</v>
      </c>
      <c r="X21" s="207">
        <v>2.2328795694019758</v>
      </c>
      <c r="Y21" s="207">
        <v>588.94752971972628</v>
      </c>
      <c r="Z21" s="206">
        <v>361.42</v>
      </c>
      <c r="AA21" s="207">
        <v>2.3051572264306417</v>
      </c>
      <c r="AB21" s="207">
        <v>613.74238171169293</v>
      </c>
      <c r="AC21" s="206">
        <v>332.38200000000001</v>
      </c>
      <c r="AD21" s="207">
        <v>1.9415395548481622</v>
      </c>
      <c r="AE21" s="207">
        <v>565.74022538922281</v>
      </c>
      <c r="AF21" s="206">
        <v>300.85700000000003</v>
      </c>
      <c r="AG21" s="207">
        <v>1.7252726753387631</v>
      </c>
      <c r="AH21" s="207">
        <v>512.77694168096934</v>
      </c>
      <c r="AI21" s="206">
        <v>269.15800000000002</v>
      </c>
      <c r="AJ21" s="207">
        <v>1.6284831047555137</v>
      </c>
      <c r="AK21" s="207">
        <v>467.13086217489251</v>
      </c>
      <c r="AL21" s="206">
        <v>239.69900000000001</v>
      </c>
      <c r="AM21" s="207">
        <v>1.5779986180440058</v>
      </c>
      <c r="AN21" s="207">
        <v>414.42380673281571</v>
      </c>
      <c r="AO21" s="206">
        <v>209.10599999999999</v>
      </c>
      <c r="AP21" s="207">
        <v>1.4489483819154811</v>
      </c>
      <c r="AQ21" s="207">
        <v>362.64153626571442</v>
      </c>
      <c r="AR21" s="206">
        <v>205.07400000000001</v>
      </c>
      <c r="AS21" s="207">
        <v>1.4612125012709745</v>
      </c>
      <c r="AT21" s="207">
        <v>357.46234055088598</v>
      </c>
      <c r="AU21" s="206">
        <v>171.38499999999999</v>
      </c>
      <c r="AV21" s="207">
        <v>1.1594635286699742</v>
      </c>
      <c r="AW21" s="207">
        <v>300.48302402847298</v>
      </c>
      <c r="AX21" s="206">
        <v>207.12100000000001</v>
      </c>
      <c r="AY21" s="207">
        <v>1.3705093900481859</v>
      </c>
      <c r="AZ21" s="207">
        <v>365.01594910385421</v>
      </c>
      <c r="BA21" s="206">
        <v>168.095</v>
      </c>
      <c r="BB21" s="207">
        <v>1.046956687901025</v>
      </c>
      <c r="BC21" s="207">
        <v>296.40215969163387</v>
      </c>
      <c r="BD21" s="206">
        <v>218.71</v>
      </c>
      <c r="BE21" s="207">
        <v>1.3534417402769374</v>
      </c>
      <c r="BF21" s="207">
        <v>388.56288052815131</v>
      </c>
      <c r="BG21" s="206">
        <v>251.613</v>
      </c>
      <c r="BH21" s="207">
        <v>1.3460989275954962</v>
      </c>
      <c r="BI21" s="207">
        <v>454.78749362860458</v>
      </c>
      <c r="BJ21" s="206">
        <v>234.64400000000001</v>
      </c>
      <c r="BK21" s="207">
        <v>0.99708697829324588</v>
      </c>
      <c r="BL21" s="207">
        <v>430.43677654871317</v>
      </c>
      <c r="BM21" s="206">
        <v>245.63300000000001</v>
      </c>
      <c r="BN21" s="207">
        <v>0.97136403343479316</v>
      </c>
      <c r="BO21" s="207">
        <v>453.89416964787279</v>
      </c>
      <c r="BP21" s="206">
        <v>231.47499999999999</v>
      </c>
      <c r="BQ21" s="207">
        <v>0.94393524206642776</v>
      </c>
      <c r="BR21" s="249">
        <v>430.58947834449765</v>
      </c>
    </row>
    <row r="22" spans="1:71" ht="15" customHeight="1" x14ac:dyDescent="0.2">
      <c r="A22" s="140" t="s">
        <v>59</v>
      </c>
      <c r="B22" s="206">
        <v>162.15100000000001</v>
      </c>
      <c r="C22" s="207">
        <v>2.4860649368728915</v>
      </c>
      <c r="D22" s="207">
        <v>81.34907694576863</v>
      </c>
      <c r="E22" s="206">
        <v>279.36799999999999</v>
      </c>
      <c r="F22" s="207">
        <v>3.5371500270317839</v>
      </c>
      <c r="G22" s="207">
        <v>139.16962905102741</v>
      </c>
      <c r="H22" s="206">
        <v>345.14</v>
      </c>
      <c r="I22" s="207">
        <v>3.6316867350837416</v>
      </c>
      <c r="J22" s="207">
        <v>17.149999999999999</v>
      </c>
      <c r="K22" s="206">
        <v>325.41000000000003</v>
      </c>
      <c r="L22" s="207">
        <v>3.0247118990033828</v>
      </c>
      <c r="M22" s="207">
        <v>161.95450283386788</v>
      </c>
      <c r="N22" s="206">
        <v>308.33999999999997</v>
      </c>
      <c r="O22" s="207">
        <v>2.6371393273216408</v>
      </c>
      <c r="P22" s="207">
        <v>153.83041934928642</v>
      </c>
      <c r="Q22" s="206">
        <v>320.55599999999998</v>
      </c>
      <c r="R22" s="207">
        <v>2.2765141287530537</v>
      </c>
      <c r="S22" s="207">
        <v>160.43426297213486</v>
      </c>
      <c r="T22" s="206">
        <v>316.74</v>
      </c>
      <c r="U22" s="207">
        <v>2.2000000000000002</v>
      </c>
      <c r="V22" s="207">
        <v>157.9</v>
      </c>
      <c r="W22" s="206">
        <v>297.10700000000003</v>
      </c>
      <c r="X22" s="207">
        <v>1.9072490253262711</v>
      </c>
      <c r="Y22" s="207">
        <v>147.9094283940581</v>
      </c>
      <c r="Z22" s="206">
        <v>380.76</v>
      </c>
      <c r="AA22" s="207">
        <v>2.4285088416128908</v>
      </c>
      <c r="AB22" s="207">
        <v>189.49600115461371</v>
      </c>
      <c r="AC22" s="206">
        <v>350.38499999999999</v>
      </c>
      <c r="AD22" s="207">
        <v>2.046700293413823</v>
      </c>
      <c r="AE22" s="207">
        <v>174.19999552549351</v>
      </c>
      <c r="AF22" s="206">
        <v>316.31099999999998</v>
      </c>
      <c r="AG22" s="207">
        <v>1.813894059998868</v>
      </c>
      <c r="AH22" s="207">
        <v>157.29712956396941</v>
      </c>
      <c r="AI22" s="206">
        <v>290.68400000000003</v>
      </c>
      <c r="AJ22" s="207">
        <v>1.7587215792313502</v>
      </c>
      <c r="AK22" s="207">
        <v>148.44160924259464</v>
      </c>
      <c r="AL22" s="206">
        <v>333.94400000000002</v>
      </c>
      <c r="AM22" s="207">
        <v>2.1984370836093912</v>
      </c>
      <c r="AN22" s="207">
        <v>168.61319654860586</v>
      </c>
      <c r="AO22" s="206">
        <v>296.38400000000001</v>
      </c>
      <c r="AP22" s="207">
        <v>2.0537197269597143</v>
      </c>
      <c r="AQ22" s="207">
        <v>149.94402091235037</v>
      </c>
      <c r="AR22" s="206">
        <v>363.00599999999997</v>
      </c>
      <c r="AS22" s="207">
        <v>2.5865244021005651</v>
      </c>
      <c r="AT22" s="207">
        <v>184.21828541791737</v>
      </c>
      <c r="AU22" s="206">
        <v>482.72500000000002</v>
      </c>
      <c r="AV22" s="207">
        <v>3.2657585662526669</v>
      </c>
      <c r="AW22" s="207">
        <v>245.64557626780547</v>
      </c>
      <c r="AX22" s="206">
        <v>438.89600000000002</v>
      </c>
      <c r="AY22" s="207">
        <v>2.9041530760018954</v>
      </c>
      <c r="AZ22" s="207">
        <v>224.23267685881336</v>
      </c>
      <c r="BA22" s="206">
        <v>554.26499999999999</v>
      </c>
      <c r="BB22" s="207">
        <v>3.4521636492427592</v>
      </c>
      <c r="BC22" s="207">
        <v>283.26707337453564</v>
      </c>
      <c r="BD22" s="206">
        <v>523.66700000000003</v>
      </c>
      <c r="BE22" s="207">
        <v>3.2406052572155049</v>
      </c>
      <c r="BF22" s="207">
        <v>268.94287030507962</v>
      </c>
      <c r="BG22" s="206">
        <v>603.22199999999998</v>
      </c>
      <c r="BH22" s="207">
        <v>3.2271642852396756</v>
      </c>
      <c r="BI22" s="207">
        <v>318.47252799467822</v>
      </c>
      <c r="BJ22" s="206">
        <v>948.49699999999996</v>
      </c>
      <c r="BK22" s="207">
        <v>4.0305058200943078</v>
      </c>
      <c r="BL22" s="207">
        <v>509.77990445022874</v>
      </c>
      <c r="BM22" s="206">
        <v>909.63300000000004</v>
      </c>
      <c r="BN22" s="207">
        <v>3.5971745645959263</v>
      </c>
      <c r="BO22" s="207">
        <v>490.24820879418189</v>
      </c>
      <c r="BP22" s="206">
        <v>1013.259</v>
      </c>
      <c r="BQ22" s="207">
        <v>4.1319834947229142</v>
      </c>
      <c r="BR22" s="249">
        <v>548.71304715126632</v>
      </c>
    </row>
    <row r="23" spans="1:71" ht="15" customHeight="1" x14ac:dyDescent="0.2">
      <c r="A23" s="140" t="s">
        <v>60</v>
      </c>
      <c r="B23" s="206">
        <v>541.37199999999996</v>
      </c>
      <c r="C23" s="207">
        <v>8.3002013370546628</v>
      </c>
      <c r="D23" s="207">
        <v>111.25144414473546</v>
      </c>
      <c r="E23" s="206">
        <v>927.56600000000003</v>
      </c>
      <c r="F23" s="207">
        <v>11.744151448890939</v>
      </c>
      <c r="G23" s="207">
        <v>186.55327180094463</v>
      </c>
      <c r="H23" s="206">
        <v>1293.0429999999999</v>
      </c>
      <c r="I23" s="207">
        <v>13.605861711169052</v>
      </c>
      <c r="J23" s="207">
        <v>25.84</v>
      </c>
      <c r="K23" s="206">
        <v>1269.009</v>
      </c>
      <c r="L23" s="207">
        <v>11.795539848936366</v>
      </c>
      <c r="M23" s="207">
        <v>253.13953634501419</v>
      </c>
      <c r="N23" s="206">
        <v>1205.5909999999999</v>
      </c>
      <c r="O23" s="207">
        <v>10.311057400158994</v>
      </c>
      <c r="P23" s="207">
        <v>240.29102218522954</v>
      </c>
      <c r="Q23" s="206">
        <v>1354.2629999999999</v>
      </c>
      <c r="R23" s="207">
        <v>9.6176607318144001</v>
      </c>
      <c r="S23" s="207">
        <v>269.94230057400432</v>
      </c>
      <c r="T23" s="206">
        <v>1276.375</v>
      </c>
      <c r="U23" s="207">
        <v>8.6999999999999993</v>
      </c>
      <c r="V23" s="207">
        <v>253.7</v>
      </c>
      <c r="W23" s="206">
        <v>1192.6420000000001</v>
      </c>
      <c r="X23" s="207">
        <v>7.6560474578625692</v>
      </c>
      <c r="Y23" s="207">
        <v>236.73870275491342</v>
      </c>
      <c r="Z23" s="206">
        <v>1108.453</v>
      </c>
      <c r="AA23" s="207">
        <v>7.0697760032890367</v>
      </c>
      <c r="AB23" s="207">
        <v>219.80066595386231</v>
      </c>
      <c r="AC23" s="206">
        <v>1719.2339999999999</v>
      </c>
      <c r="AD23" s="207">
        <v>10.042543865311075</v>
      </c>
      <c r="AE23" s="207">
        <v>340.36992125438644</v>
      </c>
      <c r="AF23" s="206">
        <v>2427.558</v>
      </c>
      <c r="AG23" s="207">
        <v>13.920897586561113</v>
      </c>
      <c r="AH23" s="207">
        <v>480.73501687235625</v>
      </c>
      <c r="AI23" s="206">
        <v>2600.5230000000001</v>
      </c>
      <c r="AJ23" s="207">
        <v>15.733910078942937</v>
      </c>
      <c r="AK23" s="207">
        <v>520.11167351875986</v>
      </c>
      <c r="AL23" s="206">
        <v>2465.402</v>
      </c>
      <c r="AM23" s="207">
        <v>16.23035952975577</v>
      </c>
      <c r="AN23" s="207">
        <v>483.89253880862515</v>
      </c>
      <c r="AO23" s="206">
        <v>2733.0729999999999</v>
      </c>
      <c r="AP23" s="207">
        <v>18.938154338024209</v>
      </c>
      <c r="AQ23" s="207">
        <v>536.73017705927634</v>
      </c>
      <c r="AR23" s="206">
        <v>2953.1930000000002</v>
      </c>
      <c r="AS23" s="207">
        <v>21.042367780732484</v>
      </c>
      <c r="AT23" s="207">
        <v>581.99469834129548</v>
      </c>
      <c r="AU23" s="206">
        <v>2937.7310000000002</v>
      </c>
      <c r="AV23" s="207">
        <v>19.874504487225675</v>
      </c>
      <c r="AW23" s="207">
        <v>580.96491326950047</v>
      </c>
      <c r="AX23" s="206">
        <v>2818.3249999999998</v>
      </c>
      <c r="AY23" s="207">
        <v>18.648716821121727</v>
      </c>
      <c r="AZ23" s="207">
        <v>561.22177711550523</v>
      </c>
      <c r="BA23" s="206">
        <v>2693.7860000000001</v>
      </c>
      <c r="BB23" s="207">
        <v>16.777877203213365</v>
      </c>
      <c r="BC23" s="207">
        <v>535.86470947121632</v>
      </c>
      <c r="BD23" s="206">
        <v>2618.1590000000001</v>
      </c>
      <c r="BE23" s="207">
        <v>16.201937146366085</v>
      </c>
      <c r="BF23" s="207">
        <v>523.6432154220962</v>
      </c>
      <c r="BG23" s="206">
        <v>2542.21</v>
      </c>
      <c r="BH23" s="207">
        <v>13.600514101904695</v>
      </c>
      <c r="BI23" s="207">
        <v>521.44795489088858</v>
      </c>
      <c r="BJ23" s="206">
        <v>3905.326</v>
      </c>
      <c r="BK23" s="207">
        <v>16.595138595446926</v>
      </c>
      <c r="BL23" s="207">
        <v>807.93635523889031</v>
      </c>
      <c r="BM23" s="206">
        <v>4320.4309999999996</v>
      </c>
      <c r="BN23" s="207">
        <v>17.085290992402147</v>
      </c>
      <c r="BO23" s="207">
        <v>893.88307727448296</v>
      </c>
      <c r="BP23" s="206">
        <v>4167.165</v>
      </c>
      <c r="BQ23" s="207">
        <v>16.993342274568509</v>
      </c>
      <c r="BR23" s="249">
        <v>865.63173034738566</v>
      </c>
    </row>
    <row r="24" spans="1:71" ht="15" customHeight="1" x14ac:dyDescent="0.2">
      <c r="A24" s="140" t="s">
        <v>61</v>
      </c>
      <c r="B24" s="206">
        <v>23.536999999999999</v>
      </c>
      <c r="C24" s="207">
        <v>0.36086432041231464</v>
      </c>
      <c r="D24" s="207">
        <v>14.715122309255765</v>
      </c>
      <c r="E24" s="206">
        <v>782.47299999999996</v>
      </c>
      <c r="F24" s="207">
        <v>9.9070916966210909</v>
      </c>
      <c r="G24" s="207">
        <v>477.80554810919864</v>
      </c>
      <c r="H24" s="206">
        <v>1750.9839999999999</v>
      </c>
      <c r="I24" s="207">
        <v>18.424480982047488</v>
      </c>
      <c r="J24" s="207">
        <v>1065.67</v>
      </c>
      <c r="K24" s="206">
        <v>1725.9780000000001</v>
      </c>
      <c r="L24" s="207">
        <v>16.043103143781874</v>
      </c>
      <c r="M24" s="207">
        <v>1046.0143074278872</v>
      </c>
      <c r="N24" s="206">
        <v>1804.9949999999999</v>
      </c>
      <c r="O24" s="207">
        <v>15.437579620285804</v>
      </c>
      <c r="P24" s="207">
        <v>1090.18546491858</v>
      </c>
      <c r="Q24" s="206">
        <v>1677.683</v>
      </c>
      <c r="R24" s="207">
        <v>11.914514322205198</v>
      </c>
      <c r="S24" s="207">
        <v>1010.9916399659404</v>
      </c>
      <c r="T24" s="206">
        <v>1568.6590000000001</v>
      </c>
      <c r="U24" s="207">
        <v>10.7</v>
      </c>
      <c r="V24" s="207">
        <v>942</v>
      </c>
      <c r="W24" s="206">
        <v>1437.4739999999999</v>
      </c>
      <c r="X24" s="207">
        <v>9.2277222866908417</v>
      </c>
      <c r="Y24" s="207">
        <v>860.24724102499044</v>
      </c>
      <c r="Z24" s="206">
        <v>1302.8</v>
      </c>
      <c r="AA24" s="207">
        <v>8.3093321747380884</v>
      </c>
      <c r="AB24" s="207">
        <v>778.99837599049033</v>
      </c>
      <c r="AC24" s="206">
        <v>1166.2529999999999</v>
      </c>
      <c r="AD24" s="207">
        <v>6.812421642749408</v>
      </c>
      <c r="AE24" s="207">
        <v>696.09964360983656</v>
      </c>
      <c r="AF24" s="206">
        <v>1020.636</v>
      </c>
      <c r="AG24" s="207">
        <v>5.8528649899023577</v>
      </c>
      <c r="AH24" s="207">
        <v>609.23926571529364</v>
      </c>
      <c r="AI24" s="206">
        <v>881.19200000000001</v>
      </c>
      <c r="AJ24" s="207">
        <v>5.3314643593938156</v>
      </c>
      <c r="AK24" s="207">
        <v>537.18805227328562</v>
      </c>
      <c r="AL24" s="206">
        <v>705.91700000000003</v>
      </c>
      <c r="AM24" s="207">
        <v>4.6472286094383808</v>
      </c>
      <c r="AN24" s="207">
        <v>424.26491667863684</v>
      </c>
      <c r="AO24" s="206">
        <v>565.53499999999997</v>
      </c>
      <c r="AP24" s="207">
        <v>3.9187351064367908</v>
      </c>
      <c r="AQ24" s="207">
        <v>340.0106776585626</v>
      </c>
      <c r="AR24" s="206">
        <v>362.53300000000002</v>
      </c>
      <c r="AS24" s="207">
        <v>2.5831541381319436</v>
      </c>
      <c r="AT24" s="207">
        <v>218.63861753364318</v>
      </c>
      <c r="AU24" s="206">
        <v>370.37099999999998</v>
      </c>
      <c r="AV24" s="207">
        <v>2.5056549089886917</v>
      </c>
      <c r="AW24" s="207">
        <v>224.04159369924417</v>
      </c>
      <c r="AX24" s="206">
        <v>407.983</v>
      </c>
      <c r="AY24" s="207">
        <v>2.6996032873539093</v>
      </c>
      <c r="AZ24" s="207">
        <v>247.44868561668846</v>
      </c>
      <c r="BA24" s="206">
        <v>538.53399999999999</v>
      </c>
      <c r="BB24" s="207">
        <v>3.3541852700085704</v>
      </c>
      <c r="BC24" s="207">
        <v>326.74544466124973</v>
      </c>
      <c r="BD24" s="206">
        <v>590.85500000000002</v>
      </c>
      <c r="BE24" s="207">
        <v>3.6563843420571986</v>
      </c>
      <c r="BF24" s="207">
        <v>360.36731111600392</v>
      </c>
      <c r="BG24" s="206">
        <v>671.73400000000004</v>
      </c>
      <c r="BH24" s="207">
        <v>3.5936951470291008</v>
      </c>
      <c r="BI24" s="207">
        <v>416.80643277792984</v>
      </c>
      <c r="BJ24" s="206">
        <v>710.65599999999995</v>
      </c>
      <c r="BK24" s="207">
        <v>3.0198336358311519</v>
      </c>
      <c r="BL24" s="207">
        <v>446.94109093836397</v>
      </c>
      <c r="BM24" s="206">
        <v>745.99</v>
      </c>
      <c r="BN24" s="207">
        <v>2.9500427682844785</v>
      </c>
      <c r="BO24" s="207">
        <v>469.94071486122391</v>
      </c>
      <c r="BP24" s="206">
        <v>967.44600000000003</v>
      </c>
      <c r="BQ24" s="207">
        <v>3.9451620010636028</v>
      </c>
      <c r="BR24" s="249">
        <v>613.02693160201909</v>
      </c>
    </row>
    <row r="25" spans="1:71" s="4" customFormat="1" ht="15" customHeight="1" x14ac:dyDescent="0.2">
      <c r="A25" s="159" t="s">
        <v>62</v>
      </c>
      <c r="B25" s="161">
        <v>6522.3960000000006</v>
      </c>
      <c r="C25" s="162">
        <v>100</v>
      </c>
      <c r="D25" s="162">
        <v>115.83927188160149</v>
      </c>
      <c r="E25" s="161">
        <v>7898.1099999999988</v>
      </c>
      <c r="F25" s="162">
        <v>100.00000000000004</v>
      </c>
      <c r="G25" s="162">
        <v>137.78720460033279</v>
      </c>
      <c r="H25" s="161">
        <v>9503.5730000000003</v>
      </c>
      <c r="I25" s="162">
        <v>100.00000000000001</v>
      </c>
      <c r="J25" s="162">
        <v>16.420000000000002</v>
      </c>
      <c r="K25" s="161">
        <v>10758.379999999997</v>
      </c>
      <c r="L25" s="162">
        <v>100.00000000000004</v>
      </c>
      <c r="M25" s="162">
        <v>184.02228783897331</v>
      </c>
      <c r="N25" s="161">
        <v>11692.215</v>
      </c>
      <c r="O25" s="162">
        <v>99.999999999999986</v>
      </c>
      <c r="P25" s="162">
        <v>199.01062966489604</v>
      </c>
      <c r="Q25" s="161">
        <v>14081.001999999997</v>
      </c>
      <c r="R25" s="162">
        <v>100.00000000000001</v>
      </c>
      <c r="S25" s="162">
        <v>238.13116058170689</v>
      </c>
      <c r="T25" s="161">
        <v>14648.837</v>
      </c>
      <c r="U25" s="162">
        <v>100.00000000000001</v>
      </c>
      <c r="V25" s="162">
        <v>247</v>
      </c>
      <c r="W25" s="161">
        <v>15577.777</v>
      </c>
      <c r="X25" s="162">
        <v>99.999999999999972</v>
      </c>
      <c r="Y25" s="162">
        <v>259.43474658068504</v>
      </c>
      <c r="Z25" s="161">
        <v>15678.756999999998</v>
      </c>
      <c r="AA25" s="162">
        <v>100.00000000000001</v>
      </c>
      <c r="AB25" s="162">
        <v>259.83877648129453</v>
      </c>
      <c r="AC25" s="161">
        <v>17119.507000000001</v>
      </c>
      <c r="AD25" s="162">
        <v>99.999999999999986</v>
      </c>
      <c r="AE25" s="162">
        <v>282.37690412378151</v>
      </c>
      <c r="AF25" s="161">
        <v>17438.228999999999</v>
      </c>
      <c r="AG25" s="162">
        <v>100.00000000000001</v>
      </c>
      <c r="AH25" s="162">
        <v>286.88020036537182</v>
      </c>
      <c r="AI25" s="161">
        <v>16528.141999999996</v>
      </c>
      <c r="AJ25" s="162">
        <v>100.00000000000003</v>
      </c>
      <c r="AK25" s="162">
        <v>276.92182522820923</v>
      </c>
      <c r="AL25" s="161">
        <v>15190.063999999998</v>
      </c>
      <c r="AM25" s="162">
        <v>100.00000000000003</v>
      </c>
      <c r="AN25" s="162">
        <v>249.90781911712065</v>
      </c>
      <c r="AO25" s="161">
        <v>14431.57</v>
      </c>
      <c r="AP25" s="162">
        <v>99.999999999999986</v>
      </c>
      <c r="AQ25" s="162">
        <v>237.37848053902309</v>
      </c>
      <c r="AR25" s="161">
        <v>14034.508999999998</v>
      </c>
      <c r="AS25" s="162">
        <v>100.00000000000001</v>
      </c>
      <c r="AT25" s="162">
        <v>231.34231485015272</v>
      </c>
      <c r="AU25" s="161">
        <v>14781.405000000001</v>
      </c>
      <c r="AV25" s="162">
        <v>100</v>
      </c>
      <c r="AW25" s="162">
        <v>243.9600659817894</v>
      </c>
      <c r="AX25" s="161">
        <v>15112.702000000001</v>
      </c>
      <c r="AY25" s="162">
        <v>99.999999999999972</v>
      </c>
      <c r="AZ25" s="162">
        <v>251.11354178200983</v>
      </c>
      <c r="BA25" s="161">
        <v>16055.582999999997</v>
      </c>
      <c r="BB25" s="162">
        <v>100.00000000000004</v>
      </c>
      <c r="BC25" s="162">
        <v>265.4518578004126</v>
      </c>
      <c r="BD25" s="161">
        <v>16159.542999999998</v>
      </c>
      <c r="BE25" s="162">
        <v>100.00000000000001</v>
      </c>
      <c r="BF25" s="162">
        <v>267.72141394171518</v>
      </c>
      <c r="BG25" s="161">
        <v>18692.013999999999</v>
      </c>
      <c r="BH25" s="162">
        <v>100</v>
      </c>
      <c r="BI25" s="162">
        <v>313.4062315816131</v>
      </c>
      <c r="BJ25" s="161">
        <v>23532.952000000005</v>
      </c>
      <c r="BK25" s="162">
        <v>99.999999999999957</v>
      </c>
      <c r="BL25" s="162">
        <v>397.27306673031251</v>
      </c>
      <c r="BM25" s="161">
        <v>25287.430000000008</v>
      </c>
      <c r="BN25" s="162">
        <v>99.999999999999972</v>
      </c>
      <c r="BO25" s="162">
        <v>428.38172158616021</v>
      </c>
      <c r="BP25" s="161">
        <v>24522.338999999996</v>
      </c>
      <c r="BQ25" s="162">
        <v>100.00000000000001</v>
      </c>
      <c r="BR25" s="160">
        <v>415.65258324712721</v>
      </c>
      <c r="BS25" s="3"/>
    </row>
  </sheetData>
  <phoneticPr fontId="2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3"/>
  <dimension ref="A1:BO29"/>
  <sheetViews>
    <sheetView zoomScaleNormal="100" workbookViewId="0"/>
  </sheetViews>
  <sheetFormatPr defaultColWidth="9.140625" defaultRowHeight="12.75" x14ac:dyDescent="0.2"/>
  <cols>
    <col min="1" max="1" width="22.42578125" style="3" customWidth="1"/>
    <col min="2" max="2" width="10.7109375" style="5" customWidth="1"/>
    <col min="3" max="67" width="10.7109375" style="3" customWidth="1"/>
    <col min="68" max="16384" width="9.140625" style="3"/>
  </cols>
  <sheetData>
    <row r="1" spans="1:67" s="59" customFormat="1" ht="30" customHeight="1" x14ac:dyDescent="0.2">
      <c r="A1" s="269" t="s">
        <v>135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69"/>
      <c r="BA1" s="269"/>
      <c r="BB1" s="269"/>
      <c r="BC1" s="269"/>
      <c r="BD1" s="269"/>
      <c r="BE1" s="269"/>
      <c r="BF1" s="269"/>
    </row>
    <row r="2" spans="1:67" ht="15" customHeight="1" x14ac:dyDescent="0.25">
      <c r="A2"/>
    </row>
    <row r="3" spans="1:67" ht="15" customHeight="1" x14ac:dyDescent="0.2">
      <c r="A3" s="305" t="s">
        <v>33</v>
      </c>
      <c r="B3" s="309" t="s">
        <v>3</v>
      </c>
      <c r="C3" s="310"/>
      <c r="D3" s="312"/>
      <c r="E3" s="309" t="s">
        <v>4</v>
      </c>
      <c r="F3" s="310"/>
      <c r="G3" s="312"/>
      <c r="H3" s="309" t="s">
        <v>5</v>
      </c>
      <c r="I3" s="310"/>
      <c r="J3" s="312"/>
      <c r="K3" s="309" t="s">
        <v>6</v>
      </c>
      <c r="L3" s="310"/>
      <c r="M3" s="312"/>
      <c r="N3" s="309" t="s">
        <v>7</v>
      </c>
      <c r="O3" s="310"/>
      <c r="P3" s="312"/>
      <c r="Q3" s="309" t="s">
        <v>8</v>
      </c>
      <c r="R3" s="310"/>
      <c r="S3" s="312"/>
      <c r="T3" s="309" t="s">
        <v>9</v>
      </c>
      <c r="U3" s="310"/>
      <c r="V3" s="312"/>
      <c r="W3" s="309" t="s">
        <v>10</v>
      </c>
      <c r="X3" s="310"/>
      <c r="Y3" s="312"/>
      <c r="Z3" s="309" t="s">
        <v>11</v>
      </c>
      <c r="AA3" s="310"/>
      <c r="AB3" s="312"/>
      <c r="AC3" s="309" t="s">
        <v>12</v>
      </c>
      <c r="AD3" s="310"/>
      <c r="AE3" s="312"/>
      <c r="AF3" s="309" t="s">
        <v>13</v>
      </c>
      <c r="AG3" s="310"/>
      <c r="AH3" s="312"/>
      <c r="AI3" s="309" t="s">
        <v>14</v>
      </c>
      <c r="AJ3" s="310"/>
      <c r="AK3" s="312"/>
      <c r="AL3" s="309" t="s">
        <v>15</v>
      </c>
      <c r="AM3" s="310"/>
      <c r="AN3" s="312"/>
      <c r="AO3" s="309" t="s">
        <v>16</v>
      </c>
      <c r="AP3" s="310"/>
      <c r="AQ3" s="312"/>
      <c r="AR3" s="309" t="s">
        <v>17</v>
      </c>
      <c r="AS3" s="310"/>
      <c r="AT3" s="312"/>
      <c r="AU3" s="309" t="s">
        <v>18</v>
      </c>
      <c r="AV3" s="310"/>
      <c r="AW3" s="312"/>
      <c r="AX3" s="309" t="s">
        <v>19</v>
      </c>
      <c r="AY3" s="310"/>
      <c r="AZ3" s="312"/>
      <c r="BA3" s="309" t="s">
        <v>20</v>
      </c>
      <c r="BB3" s="310"/>
      <c r="BC3" s="312"/>
      <c r="BD3" s="309" t="s">
        <v>21</v>
      </c>
      <c r="BE3" s="310"/>
      <c r="BF3" s="312"/>
      <c r="BG3" s="309" t="s">
        <v>22</v>
      </c>
      <c r="BH3" s="310"/>
      <c r="BI3" s="312"/>
      <c r="BJ3" s="309" t="s">
        <v>23</v>
      </c>
      <c r="BK3" s="310"/>
      <c r="BL3" s="312"/>
      <c r="BM3" s="309" t="s">
        <v>24</v>
      </c>
      <c r="BN3" s="310"/>
      <c r="BO3" s="311"/>
    </row>
    <row r="4" spans="1:67" ht="33.75" x14ac:dyDescent="0.2">
      <c r="A4" s="306"/>
      <c r="B4" s="241" t="s">
        <v>34</v>
      </c>
      <c r="C4" s="245" t="s">
        <v>35</v>
      </c>
      <c r="D4" s="246" t="s">
        <v>36</v>
      </c>
      <c r="E4" s="241" t="s">
        <v>34</v>
      </c>
      <c r="F4" s="245" t="s">
        <v>35</v>
      </c>
      <c r="G4" s="246" t="s">
        <v>36</v>
      </c>
      <c r="H4" s="241" t="s">
        <v>34</v>
      </c>
      <c r="I4" s="245" t="s">
        <v>35</v>
      </c>
      <c r="J4" s="246" t="s">
        <v>36</v>
      </c>
      <c r="K4" s="241" t="s">
        <v>34</v>
      </c>
      <c r="L4" s="245" t="s">
        <v>35</v>
      </c>
      <c r="M4" s="246" t="s">
        <v>36</v>
      </c>
      <c r="N4" s="241" t="s">
        <v>34</v>
      </c>
      <c r="O4" s="245" t="s">
        <v>35</v>
      </c>
      <c r="P4" s="246" t="s">
        <v>36</v>
      </c>
      <c r="Q4" s="241" t="s">
        <v>34</v>
      </c>
      <c r="R4" s="245" t="s">
        <v>35</v>
      </c>
      <c r="S4" s="246" t="s">
        <v>36</v>
      </c>
      <c r="T4" s="241" t="s">
        <v>34</v>
      </c>
      <c r="U4" s="245" t="s">
        <v>35</v>
      </c>
      <c r="V4" s="246" t="s">
        <v>36</v>
      </c>
      <c r="W4" s="241" t="s">
        <v>34</v>
      </c>
      <c r="X4" s="245" t="s">
        <v>35</v>
      </c>
      <c r="Y4" s="246" t="s">
        <v>36</v>
      </c>
      <c r="Z4" s="241" t="s">
        <v>34</v>
      </c>
      <c r="AA4" s="245" t="s">
        <v>35</v>
      </c>
      <c r="AB4" s="246" t="s">
        <v>36</v>
      </c>
      <c r="AC4" s="241" t="s">
        <v>34</v>
      </c>
      <c r="AD4" s="245" t="s">
        <v>35</v>
      </c>
      <c r="AE4" s="246" t="s">
        <v>36</v>
      </c>
      <c r="AF4" s="241" t="s">
        <v>34</v>
      </c>
      <c r="AG4" s="245" t="s">
        <v>35</v>
      </c>
      <c r="AH4" s="246" t="s">
        <v>36</v>
      </c>
      <c r="AI4" s="241" t="s">
        <v>34</v>
      </c>
      <c r="AJ4" s="245" t="s">
        <v>35</v>
      </c>
      <c r="AK4" s="246" t="s">
        <v>36</v>
      </c>
      <c r="AL4" s="241" t="s">
        <v>34</v>
      </c>
      <c r="AM4" s="245" t="s">
        <v>35</v>
      </c>
      <c r="AN4" s="246" t="s">
        <v>36</v>
      </c>
      <c r="AO4" s="241" t="s">
        <v>34</v>
      </c>
      <c r="AP4" s="245" t="s">
        <v>35</v>
      </c>
      <c r="AQ4" s="246" t="s">
        <v>36</v>
      </c>
      <c r="AR4" s="241" t="s">
        <v>34</v>
      </c>
      <c r="AS4" s="245" t="s">
        <v>35</v>
      </c>
      <c r="AT4" s="246" t="s">
        <v>36</v>
      </c>
      <c r="AU4" s="241" t="s">
        <v>34</v>
      </c>
      <c r="AV4" s="245" t="s">
        <v>35</v>
      </c>
      <c r="AW4" s="246" t="s">
        <v>36</v>
      </c>
      <c r="AX4" s="241" t="s">
        <v>34</v>
      </c>
      <c r="AY4" s="245" t="s">
        <v>35</v>
      </c>
      <c r="AZ4" s="246" t="s">
        <v>36</v>
      </c>
      <c r="BA4" s="241" t="s">
        <v>34</v>
      </c>
      <c r="BB4" s="245" t="s">
        <v>35</v>
      </c>
      <c r="BC4" s="246" t="s">
        <v>36</v>
      </c>
      <c r="BD4" s="241" t="s">
        <v>34</v>
      </c>
      <c r="BE4" s="245" t="s">
        <v>35</v>
      </c>
      <c r="BF4" s="246" t="s">
        <v>36</v>
      </c>
      <c r="BG4" s="241" t="s">
        <v>34</v>
      </c>
      <c r="BH4" s="245" t="s">
        <v>35</v>
      </c>
      <c r="BI4" s="246" t="s">
        <v>36</v>
      </c>
      <c r="BJ4" s="241" t="s">
        <v>34</v>
      </c>
      <c r="BK4" s="245" t="s">
        <v>35</v>
      </c>
      <c r="BL4" s="246" t="s">
        <v>36</v>
      </c>
      <c r="BM4" s="241" t="s">
        <v>34</v>
      </c>
      <c r="BN4" s="245" t="s">
        <v>35</v>
      </c>
      <c r="BO4" s="239" t="s">
        <v>36</v>
      </c>
    </row>
    <row r="5" spans="1:67" x14ac:dyDescent="0.2">
      <c r="A5" s="140" t="s">
        <v>42</v>
      </c>
      <c r="B5" s="206">
        <v>12.178000000000001</v>
      </c>
      <c r="C5" s="207">
        <v>1.5065573222916795</v>
      </c>
      <c r="D5" s="207">
        <v>100.72037648148608</v>
      </c>
      <c r="E5" s="206">
        <v>18.350999999999999</v>
      </c>
      <c r="F5" s="207">
        <v>1.8403560568985018</v>
      </c>
      <c r="G5" s="207">
        <v>147.49</v>
      </c>
      <c r="H5" s="206">
        <v>18.315000000000001</v>
      </c>
      <c r="I5" s="207">
        <v>1.6709882141273551</v>
      </c>
      <c r="J5" s="207">
        <v>147.49262536873155</v>
      </c>
      <c r="K5" s="206">
        <v>18.318999999999999</v>
      </c>
      <c r="L5" s="207">
        <v>1.4573738630550672</v>
      </c>
      <c r="M5" s="207">
        <v>147.76008646695379</v>
      </c>
      <c r="N5" s="206">
        <v>18.317</v>
      </c>
      <c r="O5" s="207">
        <v>1.3428354009445373</v>
      </c>
      <c r="P5" s="207">
        <v>146.75672211005354</v>
      </c>
      <c r="Q5" s="206">
        <v>12.127000000000001</v>
      </c>
      <c r="R5" s="207">
        <v>1.0064835901760165</v>
      </c>
      <c r="S5" s="207">
        <v>96.262075425269302</v>
      </c>
      <c r="T5" s="206">
        <v>18.151</v>
      </c>
      <c r="U5" s="207">
        <v>0.85755121486422103</v>
      </c>
      <c r="V5" s="207">
        <v>141.65978042734034</v>
      </c>
      <c r="W5" s="206">
        <v>18.149999999999999</v>
      </c>
      <c r="X5" s="207">
        <v>0.99352484551099174</v>
      </c>
      <c r="Y5" s="207">
        <v>142.84027859756819</v>
      </c>
      <c r="Z5" s="206">
        <v>18.087</v>
      </c>
      <c r="AA5" s="207">
        <v>1.0364348063768789</v>
      </c>
      <c r="AB5" s="207">
        <v>141.45277086950401</v>
      </c>
      <c r="AC5" s="206">
        <v>17.582999999999998</v>
      </c>
      <c r="AD5" s="207">
        <v>0.90611227691178731</v>
      </c>
      <c r="AE5" s="207">
        <v>137.12079856507836</v>
      </c>
      <c r="AF5" s="206">
        <v>17.081</v>
      </c>
      <c r="AG5" s="207">
        <v>0.90111192178299981</v>
      </c>
      <c r="AH5" s="207">
        <v>132.86093199443073</v>
      </c>
      <c r="AI5" s="206">
        <v>17.079000000000001</v>
      </c>
      <c r="AJ5" s="207">
        <v>0.90282821683101422</v>
      </c>
      <c r="AK5" s="207">
        <v>133.59250336347426</v>
      </c>
      <c r="AL5" s="206">
        <v>17.079000000000001</v>
      </c>
      <c r="AM5" s="207">
        <v>1.0087342125033669</v>
      </c>
      <c r="AN5" s="207">
        <v>132.81644905164438</v>
      </c>
      <c r="AO5" s="206">
        <v>17.079999999999998</v>
      </c>
      <c r="AP5" s="207">
        <v>1.1407969147721844</v>
      </c>
      <c r="AQ5" s="207">
        <v>133.12756239380192</v>
      </c>
      <c r="AR5" s="206">
        <v>6.8330000000000002</v>
      </c>
      <c r="AS5" s="207">
        <v>0.48941557348575193</v>
      </c>
      <c r="AT5" s="207">
        <v>53.664129931123313</v>
      </c>
      <c r="AU5" s="206">
        <v>3.0489999999999999</v>
      </c>
      <c r="AV5" s="207">
        <v>0.2188666026361617</v>
      </c>
      <c r="AW5" s="207">
        <v>24.030011900727441</v>
      </c>
      <c r="AX5" s="206">
        <v>0.63800000000000001</v>
      </c>
      <c r="AY5" s="207">
        <v>5.1234897550281266E-2</v>
      </c>
      <c r="AZ5" s="207">
        <v>5.054666455395342</v>
      </c>
      <c r="BA5" s="206">
        <v>4.2000000000000003E-2</v>
      </c>
      <c r="BB5" s="207">
        <v>3.8190706200715804E-3</v>
      </c>
      <c r="BC5" s="207">
        <v>0.33279979715059982</v>
      </c>
      <c r="BD5" s="206">
        <v>0.04</v>
      </c>
      <c r="BE5" s="207">
        <v>3.7905242579338045E-3</v>
      </c>
      <c r="BF5" s="207">
        <v>0.3183040758836917</v>
      </c>
      <c r="BG5" s="206">
        <v>3.5999999999999997E-2</v>
      </c>
      <c r="BH5" s="207">
        <v>3.2309684738251166E-3</v>
      </c>
      <c r="BI5" s="207">
        <v>0.28792168530159795</v>
      </c>
      <c r="BJ5" s="206">
        <v>2.8570000000000002</v>
      </c>
      <c r="BK5" s="207">
        <v>0.25374579236719874</v>
      </c>
      <c r="BL5" s="207">
        <v>23.023797435711469</v>
      </c>
      <c r="BM5" s="259">
        <v>2.7650000000000001</v>
      </c>
      <c r="BN5" s="260">
        <v>0.1676998554688045</v>
      </c>
      <c r="BO5" s="261">
        <v>22.414072632944229</v>
      </c>
    </row>
    <row r="6" spans="1:67" x14ac:dyDescent="0.2">
      <c r="A6" s="140" t="s">
        <v>43</v>
      </c>
      <c r="B6" s="206">
        <v>157.631</v>
      </c>
      <c r="C6" s="207">
        <v>19.500750309587758</v>
      </c>
      <c r="D6" s="207">
        <v>37.253263391639614</v>
      </c>
      <c r="E6" s="206">
        <v>209.15600000000001</v>
      </c>
      <c r="F6" s="207">
        <v>20.975506045265277</v>
      </c>
      <c r="G6" s="207">
        <v>48.94</v>
      </c>
      <c r="H6" s="206">
        <v>212.68299999999999</v>
      </c>
      <c r="I6" s="207">
        <v>19.404356338806892</v>
      </c>
      <c r="J6" s="207">
        <v>49.880392439256568</v>
      </c>
      <c r="K6" s="206">
        <v>226.70699999999999</v>
      </c>
      <c r="L6" s="207">
        <v>18.035747386408925</v>
      </c>
      <c r="M6" s="207">
        <v>52.215785724271853</v>
      </c>
      <c r="N6" s="206">
        <v>244.23500000000001</v>
      </c>
      <c r="O6" s="207">
        <v>17.905082936599285</v>
      </c>
      <c r="P6" s="207">
        <v>56.109499387524622</v>
      </c>
      <c r="Q6" s="206">
        <v>205.99100000000001</v>
      </c>
      <c r="R6" s="207">
        <v>17.096277828312676</v>
      </c>
      <c r="S6" s="207">
        <v>46.802669959052693</v>
      </c>
      <c r="T6" s="206">
        <v>364.19400000000002</v>
      </c>
      <c r="U6" s="207">
        <v>17.341591233920912</v>
      </c>
      <c r="V6" s="207">
        <v>82.119383987306691</v>
      </c>
      <c r="W6" s="206">
        <v>206.691</v>
      </c>
      <c r="X6" s="207">
        <v>11.314195253086083</v>
      </c>
      <c r="Y6" s="207">
        <v>46.630048339891225</v>
      </c>
      <c r="Z6" s="206">
        <v>248.16499999999999</v>
      </c>
      <c r="AA6" s="207">
        <v>14.220536502710132</v>
      </c>
      <c r="AB6" s="207">
        <v>55.814701443694993</v>
      </c>
      <c r="AC6" s="206">
        <v>319.589</v>
      </c>
      <c r="AD6" s="207">
        <v>16.4695169462527</v>
      </c>
      <c r="AE6" s="207">
        <v>71.699569361513099</v>
      </c>
      <c r="AF6" s="206">
        <v>360.20699999999999</v>
      </c>
      <c r="AG6" s="207">
        <v>19.002799719553249</v>
      </c>
      <c r="AH6" s="207">
        <v>80.693538750627539</v>
      </c>
      <c r="AI6" s="206">
        <v>327.25299999999999</v>
      </c>
      <c r="AJ6" s="207">
        <v>17.299212040669822</v>
      </c>
      <c r="AK6" s="207">
        <v>74.816897467154021</v>
      </c>
      <c r="AL6" s="206">
        <v>320.23399999999998</v>
      </c>
      <c r="AM6" s="207">
        <v>18.913928907242997</v>
      </c>
      <c r="AN6" s="207">
        <v>72.176826621360718</v>
      </c>
      <c r="AO6" s="206">
        <v>222.42400000000001</v>
      </c>
      <c r="AP6" s="207">
        <v>14.856007785204236</v>
      </c>
      <c r="AQ6" s="207">
        <v>50.271366019907028</v>
      </c>
      <c r="AR6" s="206">
        <v>211.39099999999999</v>
      </c>
      <c r="AS6" s="207">
        <v>15.140940654869983</v>
      </c>
      <c r="AT6" s="207">
        <v>47.997091897228266</v>
      </c>
      <c r="AU6" s="206">
        <v>217.54300000000001</v>
      </c>
      <c r="AV6" s="207">
        <v>15.615905981396697</v>
      </c>
      <c r="AW6" s="207">
        <v>49.525717093080381</v>
      </c>
      <c r="AX6" s="206">
        <v>157.44300000000001</v>
      </c>
      <c r="AY6" s="207">
        <v>12.643536010985789</v>
      </c>
      <c r="AZ6" s="207">
        <v>36.006822504201175</v>
      </c>
      <c r="BA6" s="206">
        <v>81.525000000000006</v>
      </c>
      <c r="BB6" s="207">
        <v>7.4130888643175128</v>
      </c>
      <c r="BC6" s="207">
        <v>18.630602178083649</v>
      </c>
      <c r="BD6" s="206">
        <v>81.209999999999994</v>
      </c>
      <c r="BE6" s="207">
        <v>7.6957118746701054</v>
      </c>
      <c r="BF6" s="207">
        <v>18.641513210660346</v>
      </c>
      <c r="BG6" s="206">
        <v>149.45099999999999</v>
      </c>
      <c r="BH6" s="207">
        <v>13.413096371712156</v>
      </c>
      <c r="BI6" s="207">
        <v>34.665617620268243</v>
      </c>
      <c r="BJ6" s="206">
        <v>149.452</v>
      </c>
      <c r="BK6" s="207">
        <v>13.273649338768841</v>
      </c>
      <c r="BL6" s="207">
        <v>34.959981941288135</v>
      </c>
      <c r="BM6" s="257">
        <v>149.452</v>
      </c>
      <c r="BN6" s="262">
        <v>9.0644046291225209</v>
      </c>
      <c r="BO6" s="263">
        <v>35.112713945046814</v>
      </c>
    </row>
    <row r="7" spans="1:67" x14ac:dyDescent="0.2">
      <c r="A7" s="140" t="s">
        <v>44</v>
      </c>
      <c r="B7" s="206">
        <v>33.500999999999998</v>
      </c>
      <c r="C7" s="207">
        <v>4.1444553173011611</v>
      </c>
      <c r="D7" s="207">
        <v>3.6779345336216305</v>
      </c>
      <c r="E7" s="206">
        <v>33.015000000000001</v>
      </c>
      <c r="F7" s="207">
        <v>3.3109560905947384</v>
      </c>
      <c r="G7" s="207">
        <v>3.57</v>
      </c>
      <c r="H7" s="206">
        <v>32.869999999999997</v>
      </c>
      <c r="I7" s="207">
        <v>2.9989288887996808</v>
      </c>
      <c r="J7" s="207">
        <v>3.5688037240142423</v>
      </c>
      <c r="K7" s="206">
        <v>60.896000000000001</v>
      </c>
      <c r="L7" s="207">
        <v>4.8446006203723666</v>
      </c>
      <c r="M7" s="207">
        <v>6.4268814532924994</v>
      </c>
      <c r="N7" s="206">
        <v>89.977999999999994</v>
      </c>
      <c r="O7" s="207">
        <v>6.5963664195112504</v>
      </c>
      <c r="P7" s="207">
        <v>9.4262800430069174</v>
      </c>
      <c r="Q7" s="206">
        <v>163.892</v>
      </c>
      <c r="R7" s="207">
        <v>13.602260127082353</v>
      </c>
      <c r="S7" s="207">
        <v>16.997002615322359</v>
      </c>
      <c r="T7" s="206">
        <v>214.55799999999999</v>
      </c>
      <c r="U7" s="207">
        <v>10.242972844211529</v>
      </c>
      <c r="V7" s="207">
        <v>22.067858974269491</v>
      </c>
      <c r="W7" s="206">
        <v>209.619</v>
      </c>
      <c r="X7" s="207">
        <v>11.474472980229674</v>
      </c>
      <c r="Y7" s="207">
        <v>21.515546652685568</v>
      </c>
      <c r="Z7" s="206">
        <v>190.179</v>
      </c>
      <c r="AA7" s="207">
        <v>10.897779346599682</v>
      </c>
      <c r="AB7" s="207">
        <v>19.354393550835468</v>
      </c>
      <c r="AC7" s="206">
        <v>193.423</v>
      </c>
      <c r="AD7" s="207">
        <v>9.9677503803167067</v>
      </c>
      <c r="AE7" s="207">
        <v>19.502780580282916</v>
      </c>
      <c r="AF7" s="206">
        <v>191.613</v>
      </c>
      <c r="AG7" s="207">
        <v>10.108586070406062</v>
      </c>
      <c r="AH7" s="207">
        <v>19.206496728100564</v>
      </c>
      <c r="AI7" s="206">
        <v>170.59200000000001</v>
      </c>
      <c r="AJ7" s="207">
        <v>9.0178155141188814</v>
      </c>
      <c r="AK7" s="207">
        <v>17.417077397831953</v>
      </c>
      <c r="AL7" s="206">
        <v>156.315</v>
      </c>
      <c r="AM7" s="207">
        <v>9.2324075430331867</v>
      </c>
      <c r="AN7" s="207">
        <v>15.673195401727217</v>
      </c>
      <c r="AO7" s="206">
        <v>140.87700000000001</v>
      </c>
      <c r="AP7" s="207">
        <v>9.4093704310515829</v>
      </c>
      <c r="AQ7" s="207">
        <v>14.084017029546775</v>
      </c>
      <c r="AR7" s="206">
        <v>121.82</v>
      </c>
      <c r="AS7" s="207">
        <v>8.7253922379678475</v>
      </c>
      <c r="AT7" s="207">
        <v>12.171837732676988</v>
      </c>
      <c r="AU7" s="206">
        <v>119.238</v>
      </c>
      <c r="AV7" s="207">
        <v>8.5592705690818782</v>
      </c>
      <c r="AW7" s="207">
        <v>11.900990561489849</v>
      </c>
      <c r="AX7" s="206">
        <v>121.417</v>
      </c>
      <c r="AY7" s="207">
        <v>9.7504507145180259</v>
      </c>
      <c r="AZ7" s="207">
        <v>12.248551463547402</v>
      </c>
      <c r="BA7" s="206">
        <v>119.71899999999999</v>
      </c>
      <c r="BB7" s="207">
        <v>10.88607894200832</v>
      </c>
      <c r="BC7" s="207">
        <v>11.928649104078431</v>
      </c>
      <c r="BD7" s="206">
        <v>137.00899999999999</v>
      </c>
      <c r="BE7" s="207">
        <v>12.983398451381314</v>
      </c>
      <c r="BF7" s="207">
        <v>13.618407856251542</v>
      </c>
      <c r="BG7" s="206">
        <v>116.949</v>
      </c>
      <c r="BH7" s="207">
        <v>10.496070334593712</v>
      </c>
      <c r="BI7" s="207">
        <v>11.662708591745066</v>
      </c>
      <c r="BJ7" s="206">
        <v>116.949</v>
      </c>
      <c r="BK7" s="207">
        <v>10.386880179051985</v>
      </c>
      <c r="BL7" s="207">
        <v>11.716512278549011</v>
      </c>
      <c r="BM7" s="257">
        <v>140.45400000000001</v>
      </c>
      <c r="BN7" s="262">
        <v>8.5186674502768422</v>
      </c>
      <c r="BO7" s="263">
        <v>14.125912048310552</v>
      </c>
    </row>
    <row r="8" spans="1:67" x14ac:dyDescent="0.2">
      <c r="A8" s="140" t="s">
        <v>45</v>
      </c>
      <c r="B8" s="206">
        <v>2.0230000000000001</v>
      </c>
      <c r="C8" s="207">
        <v>0.25026814444047196</v>
      </c>
      <c r="D8" s="207">
        <v>2.1283646941856613</v>
      </c>
      <c r="E8" s="206">
        <v>6.7729999999999997</v>
      </c>
      <c r="F8" s="207">
        <v>0.67923990918061972</v>
      </c>
      <c r="G8" s="207">
        <v>7.27</v>
      </c>
      <c r="H8" s="206">
        <v>6.7910000000000004</v>
      </c>
      <c r="I8" s="207">
        <v>0.61958400011678227</v>
      </c>
      <c r="J8" s="207">
        <v>7.2729993017920664</v>
      </c>
      <c r="K8" s="206">
        <v>5.4930000000000003</v>
      </c>
      <c r="L8" s="207">
        <v>0.43699735955900892</v>
      </c>
      <c r="M8" s="207">
        <v>5.5759251589641146</v>
      </c>
      <c r="N8" s="206">
        <v>4.5030000000000001</v>
      </c>
      <c r="O8" s="207">
        <v>0.33011889558624508</v>
      </c>
      <c r="P8" s="207">
        <v>4.5269794099344223</v>
      </c>
      <c r="Q8" s="206">
        <v>7.0439999999999996</v>
      </c>
      <c r="R8" s="207">
        <v>0.5846186533520128</v>
      </c>
      <c r="S8" s="207">
        <v>6.9931805568930576</v>
      </c>
      <c r="T8" s="206">
        <v>5.452</v>
      </c>
      <c r="U8" s="207">
        <v>0.23820867079561697</v>
      </c>
      <c r="V8" s="207">
        <v>4.9084235419773288</v>
      </c>
      <c r="W8" s="206">
        <v>33.548999999999999</v>
      </c>
      <c r="X8" s="207">
        <v>1.8364608838594083</v>
      </c>
      <c r="Y8" s="207">
        <v>32.934540281959485</v>
      </c>
      <c r="Z8" s="206">
        <v>30.030999999999999</v>
      </c>
      <c r="AA8" s="207">
        <v>1.7208588306686596</v>
      </c>
      <c r="AB8" s="207">
        <v>29.205648376869664</v>
      </c>
      <c r="AC8" s="206">
        <v>29.997</v>
      </c>
      <c r="AD8" s="207">
        <v>1.5458482608498483</v>
      </c>
      <c r="AE8" s="207">
        <v>28.923532032158469</v>
      </c>
      <c r="AF8" s="206">
        <v>29.998000000000001</v>
      </c>
      <c r="AG8" s="207">
        <v>1.5825511053010026</v>
      </c>
      <c r="AH8" s="207">
        <v>28.748338474837301</v>
      </c>
      <c r="AI8" s="206">
        <v>29.995999999999999</v>
      </c>
      <c r="AJ8" s="207">
        <v>1.5856452480861352</v>
      </c>
      <c r="AK8" s="207">
        <v>28.84413818569255</v>
      </c>
      <c r="AL8" s="206">
        <v>5.407</v>
      </c>
      <c r="AM8" s="207">
        <v>0.31935276579458427</v>
      </c>
      <c r="AN8" s="207">
        <v>5.1399732497045969</v>
      </c>
      <c r="AO8" s="206">
        <v>29.997</v>
      </c>
      <c r="AP8" s="207">
        <v>2.0035412794157623</v>
      </c>
      <c r="AQ8" s="207">
        <v>28.408025501593848</v>
      </c>
      <c r="AR8" s="206">
        <v>5.407</v>
      </c>
      <c r="AS8" s="207">
        <v>0.38727791685020646</v>
      </c>
      <c r="AT8" s="207">
        <v>5.1052105816748714</v>
      </c>
      <c r="AU8" s="206">
        <v>10.176</v>
      </c>
      <c r="AV8" s="207">
        <v>0.73046459443279155</v>
      </c>
      <c r="AW8" s="207">
        <v>9.5741678113768511</v>
      </c>
      <c r="AX8" s="206">
        <v>6.3479999999999999</v>
      </c>
      <c r="AY8" s="207">
        <v>0.50977920007709321</v>
      </c>
      <c r="AZ8" s="207">
        <v>5.9481643897228311</v>
      </c>
      <c r="BA8" s="206">
        <v>6.165</v>
      </c>
      <c r="BB8" s="207">
        <v>0.56058500887479268</v>
      </c>
      <c r="BC8" s="207">
        <v>5.7743750749310641</v>
      </c>
      <c r="BD8" s="206">
        <v>5.9820000000000002</v>
      </c>
      <c r="BE8" s="207">
        <v>0.56687290277400049</v>
      </c>
      <c r="BF8" s="207">
        <v>5.5787875509663563</v>
      </c>
      <c r="BG8" s="206">
        <v>5.8</v>
      </c>
      <c r="BH8" s="207">
        <v>0.52054492078293557</v>
      </c>
      <c r="BI8" s="207">
        <v>5.3799895925028913</v>
      </c>
      <c r="BJ8" s="206">
        <v>11.125</v>
      </c>
      <c r="BK8" s="207">
        <v>0.98807208263391155</v>
      </c>
      <c r="BL8" s="207">
        <v>10.328871260948604</v>
      </c>
      <c r="BM8" s="257">
        <v>23.74</v>
      </c>
      <c r="BN8" s="262">
        <v>1.4398533702818872</v>
      </c>
      <c r="BO8" s="263">
        <v>22.113054153695973</v>
      </c>
    </row>
    <row r="9" spans="1:67" x14ac:dyDescent="0.2">
      <c r="A9" s="140" t="s">
        <v>46</v>
      </c>
      <c r="B9" s="206">
        <v>108.077</v>
      </c>
      <c r="C9" s="207">
        <v>13.370356029012795</v>
      </c>
      <c r="D9" s="207">
        <v>23.61096061351752</v>
      </c>
      <c r="E9" s="206">
        <v>54.701000000000001</v>
      </c>
      <c r="F9" s="207">
        <v>5.4857673515560439</v>
      </c>
      <c r="G9" s="207">
        <v>11.85</v>
      </c>
      <c r="H9" s="206">
        <v>67.838999999999999</v>
      </c>
      <c r="I9" s="207">
        <v>6.1893622417791772</v>
      </c>
      <c r="J9" s="207">
        <v>14.646021806634176</v>
      </c>
      <c r="K9" s="206">
        <v>57.658000000000001</v>
      </c>
      <c r="L9" s="207">
        <v>4.5870005019940541</v>
      </c>
      <c r="M9" s="207">
        <v>12.16846586538289</v>
      </c>
      <c r="N9" s="206">
        <v>67.308999999999997</v>
      </c>
      <c r="O9" s="207">
        <v>4.9344820659592648</v>
      </c>
      <c r="P9" s="207">
        <v>14.100395638134605</v>
      </c>
      <c r="Q9" s="206">
        <v>48.088999999999999</v>
      </c>
      <c r="R9" s="207">
        <v>3.9911593442710029</v>
      </c>
      <c r="S9" s="207">
        <v>9.9514934793495478</v>
      </c>
      <c r="T9" s="206">
        <v>73.293000000000006</v>
      </c>
      <c r="U9" s="207">
        <v>3.4778465936160075</v>
      </c>
      <c r="V9" s="207">
        <v>14.942029021104695</v>
      </c>
      <c r="W9" s="206">
        <v>83.328999999999994</v>
      </c>
      <c r="X9" s="207">
        <v>4.5614012039441008</v>
      </c>
      <c r="Y9" s="207">
        <v>17.05622378492648</v>
      </c>
      <c r="Z9" s="206">
        <v>63.41</v>
      </c>
      <c r="AA9" s="207">
        <v>3.6335672622523294</v>
      </c>
      <c r="AB9" s="207">
        <v>12.908050951482746</v>
      </c>
      <c r="AC9" s="206">
        <v>64.164000000000001</v>
      </c>
      <c r="AD9" s="207">
        <v>3.3065909193975958</v>
      </c>
      <c r="AE9" s="207">
        <v>12.994308863729062</v>
      </c>
      <c r="AF9" s="206">
        <v>43.865000000000002</v>
      </c>
      <c r="AG9" s="207">
        <v>2.3141077483175043</v>
      </c>
      <c r="AH9" s="207">
        <v>8.855336922707334</v>
      </c>
      <c r="AI9" s="206">
        <v>42.539000000000001</v>
      </c>
      <c r="AJ9" s="207">
        <v>2.2486919325355412</v>
      </c>
      <c r="AK9" s="207">
        <v>8.7138726310778338</v>
      </c>
      <c r="AL9" s="206">
        <v>38.79</v>
      </c>
      <c r="AM9" s="207">
        <v>2.2910474912468879</v>
      </c>
      <c r="AN9" s="207">
        <v>7.873235828885905</v>
      </c>
      <c r="AO9" s="206">
        <v>34.567</v>
      </c>
      <c r="AP9" s="207">
        <v>2.3087779246446196</v>
      </c>
      <c r="AQ9" s="207">
        <v>7.0149825594468371</v>
      </c>
      <c r="AR9" s="206">
        <v>30.472999999999999</v>
      </c>
      <c r="AS9" s="207">
        <v>2.182637314624809</v>
      </c>
      <c r="AT9" s="207">
        <v>6.1998448462022209</v>
      </c>
      <c r="AU9" s="206">
        <v>26.509</v>
      </c>
      <c r="AV9" s="207">
        <v>1.9028975956976093</v>
      </c>
      <c r="AW9" s="207">
        <v>5.40170012240376</v>
      </c>
      <c r="AX9" s="206">
        <v>19.475999999999999</v>
      </c>
      <c r="AY9" s="207">
        <v>1.5640295684784917</v>
      </c>
      <c r="AZ9" s="207">
        <v>3.9699380538008548</v>
      </c>
      <c r="BA9" s="206">
        <v>31.757000000000001</v>
      </c>
      <c r="BB9" s="207">
        <v>2.8876720400384088</v>
      </c>
      <c r="BC9" s="207">
        <v>6.4743650251771809</v>
      </c>
      <c r="BD9" s="206">
        <v>30.161000000000001</v>
      </c>
      <c r="BE9" s="207">
        <v>2.8581500535885369</v>
      </c>
      <c r="BF9" s="207">
        <v>6.1479611908548444</v>
      </c>
      <c r="BG9" s="206">
        <v>30.032</v>
      </c>
      <c r="BH9" s="207">
        <v>2.6953457001643311</v>
      </c>
      <c r="BI9" s="207">
        <v>6.1551919162687305</v>
      </c>
      <c r="BJ9" s="206">
        <v>31.766999999999999</v>
      </c>
      <c r="BK9" s="207">
        <v>2.82140097519384</v>
      </c>
      <c r="BL9" s="207">
        <v>6.5232256567477709</v>
      </c>
      <c r="BM9" s="257">
        <v>36.896999999999998</v>
      </c>
      <c r="BN9" s="262">
        <v>2.2378378181672618</v>
      </c>
      <c r="BO9" s="263">
        <v>7.6111676666161268</v>
      </c>
    </row>
    <row r="10" spans="1:67" x14ac:dyDescent="0.2">
      <c r="A10" s="140" t="s">
        <v>47</v>
      </c>
      <c r="B10" s="206">
        <v>37.259</v>
      </c>
      <c r="C10" s="207">
        <v>4.6093627255104028</v>
      </c>
      <c r="D10" s="207">
        <v>31.268357855231844</v>
      </c>
      <c r="E10" s="206">
        <v>55.264000000000003</v>
      </c>
      <c r="F10" s="207">
        <v>5.5422286048955813</v>
      </c>
      <c r="G10" s="207">
        <v>45.9</v>
      </c>
      <c r="H10" s="206">
        <v>54.798000000000002</v>
      </c>
      <c r="I10" s="207">
        <v>4.9995529433661368</v>
      </c>
      <c r="J10" s="207">
        <v>45.902684639375991</v>
      </c>
      <c r="K10" s="206">
        <v>65.480999999999995</v>
      </c>
      <c r="L10" s="207">
        <v>5.2093617515535158</v>
      </c>
      <c r="M10" s="207">
        <v>54.193654109401976</v>
      </c>
      <c r="N10" s="206">
        <v>66.512</v>
      </c>
      <c r="O10" s="207">
        <v>4.8760532940778001</v>
      </c>
      <c r="P10" s="207">
        <v>54.850643492258797</v>
      </c>
      <c r="Q10" s="206">
        <v>67.873999999999995</v>
      </c>
      <c r="R10" s="207">
        <v>5.6332206810923502</v>
      </c>
      <c r="S10" s="207">
        <v>55.540599037200266</v>
      </c>
      <c r="T10" s="206">
        <v>70.641000000000005</v>
      </c>
      <c r="U10" s="207">
        <v>3.3825631252977608</v>
      </c>
      <c r="V10" s="207">
        <v>57.679684402763428</v>
      </c>
      <c r="W10" s="206">
        <v>68.522000000000006</v>
      </c>
      <c r="X10" s="207">
        <v>3.7508710448542253</v>
      </c>
      <c r="Y10" s="207">
        <v>55.666582178114872</v>
      </c>
      <c r="Z10" s="206">
        <v>85.35</v>
      </c>
      <c r="AA10" s="207">
        <v>4.8907895573763813</v>
      </c>
      <c r="AB10" s="207">
        <v>69.160888403416635</v>
      </c>
      <c r="AC10" s="206">
        <v>79.784999999999997</v>
      </c>
      <c r="AD10" s="207">
        <v>4.1115946091910907</v>
      </c>
      <c r="AE10" s="207">
        <v>64.560999766954083</v>
      </c>
      <c r="AF10" s="206">
        <v>55.103000000000002</v>
      </c>
      <c r="AG10" s="207">
        <v>2.906970916574477</v>
      </c>
      <c r="AH10" s="207">
        <v>44.58052495362179</v>
      </c>
      <c r="AI10" s="206">
        <v>42.716999999999999</v>
      </c>
      <c r="AJ10" s="207">
        <v>2.258101348929705</v>
      </c>
      <c r="AK10" s="207">
        <v>34.960633787831668</v>
      </c>
      <c r="AL10" s="206">
        <v>44.55</v>
      </c>
      <c r="AM10" s="207">
        <v>2.6312494389030383</v>
      </c>
      <c r="AN10" s="207">
        <v>36.238279499220326</v>
      </c>
      <c r="AO10" s="206">
        <v>43.564999999999998</v>
      </c>
      <c r="AP10" s="207">
        <v>2.9097668379420503</v>
      </c>
      <c r="AQ10" s="207">
        <v>35.501767550414712</v>
      </c>
      <c r="AR10" s="206">
        <v>28.071000000000002</v>
      </c>
      <c r="AS10" s="207">
        <v>2.0105933796748929</v>
      </c>
      <c r="AT10" s="207">
        <v>22.986068007513811</v>
      </c>
      <c r="AU10" s="206">
        <v>26.943999999999999</v>
      </c>
      <c r="AV10" s="207">
        <v>1.9341232343157562</v>
      </c>
      <c r="AW10" s="207">
        <v>22.12383567402814</v>
      </c>
      <c r="AX10" s="206">
        <v>26.841000000000001</v>
      </c>
      <c r="AY10" s="207">
        <v>2.1554794438042313</v>
      </c>
      <c r="AZ10" s="207">
        <v>22.081979998617872</v>
      </c>
      <c r="BA10" s="206">
        <v>33.481999999999999</v>
      </c>
      <c r="BB10" s="207">
        <v>3.0445267262199196</v>
      </c>
      <c r="BC10" s="207">
        <v>27.545004763322908</v>
      </c>
      <c r="BD10" s="206">
        <v>22.344999999999999</v>
      </c>
      <c r="BE10" s="207">
        <v>2.1174816135882715</v>
      </c>
      <c r="BF10" s="207">
        <v>18.387617056993793</v>
      </c>
      <c r="BG10" s="206">
        <v>25.556999999999999</v>
      </c>
      <c r="BH10" s="207">
        <v>2.2937183690430145</v>
      </c>
      <c r="BI10" s="207">
        <v>21.187747468115163</v>
      </c>
      <c r="BJ10" s="206">
        <v>31.509</v>
      </c>
      <c r="BK10" s="207">
        <v>2.7984865844235438</v>
      </c>
      <c r="BL10" s="207">
        <v>26.224500836447472</v>
      </c>
      <c r="BM10" s="257">
        <v>36.508000000000003</v>
      </c>
      <c r="BN10" s="262">
        <v>2.2142446016112531</v>
      </c>
      <c r="BO10" s="263">
        <v>30.55965486038972</v>
      </c>
    </row>
    <row r="11" spans="1:67" x14ac:dyDescent="0.2">
      <c r="A11" s="140" t="s">
        <v>48</v>
      </c>
      <c r="B11" s="206">
        <v>59.155000000000001</v>
      </c>
      <c r="C11" s="207">
        <v>7.3181473476896279</v>
      </c>
      <c r="D11" s="207">
        <v>37.625691945729443</v>
      </c>
      <c r="E11" s="206">
        <v>73.885999999999996</v>
      </c>
      <c r="F11" s="207">
        <v>7.4097622810747481</v>
      </c>
      <c r="G11" s="207">
        <v>46.91</v>
      </c>
      <c r="H11" s="206">
        <v>72.05</v>
      </c>
      <c r="I11" s="207">
        <v>6.573557238759264</v>
      </c>
      <c r="J11" s="207">
        <v>45.642590622729756</v>
      </c>
      <c r="K11" s="206">
        <v>72.236999999999995</v>
      </c>
      <c r="L11" s="207">
        <v>5.7468374772372339</v>
      </c>
      <c r="M11" s="207">
        <v>44.863967843670153</v>
      </c>
      <c r="N11" s="206">
        <v>71.944000000000003</v>
      </c>
      <c r="O11" s="207">
        <v>5.2742779977918763</v>
      </c>
      <c r="P11" s="207">
        <v>44.744688340782076</v>
      </c>
      <c r="Q11" s="206">
        <v>70.700999999999993</v>
      </c>
      <c r="R11" s="207">
        <v>5.8678482979330857</v>
      </c>
      <c r="S11" s="207">
        <v>43.918520184219119</v>
      </c>
      <c r="T11" s="206">
        <v>72.040999999999997</v>
      </c>
      <c r="U11" s="207">
        <v>3.4302048594568841</v>
      </c>
      <c r="V11" s="207">
        <v>44.580276694917352</v>
      </c>
      <c r="W11" s="206">
        <v>71.304000000000002</v>
      </c>
      <c r="X11" s="207">
        <v>3.9031567815050003</v>
      </c>
      <c r="Y11" s="207">
        <v>44.149334020199817</v>
      </c>
      <c r="Z11" s="206">
        <v>71.302999999999997</v>
      </c>
      <c r="AA11" s="207">
        <v>4.0858578536568029</v>
      </c>
      <c r="AB11" s="207">
        <v>44.1235258226247</v>
      </c>
      <c r="AC11" s="206">
        <v>71.302999999999997</v>
      </c>
      <c r="AD11" s="207">
        <v>3.6744880669192499</v>
      </c>
      <c r="AE11" s="207">
        <v>44.101638557436097</v>
      </c>
      <c r="AF11" s="206">
        <v>69.831000000000003</v>
      </c>
      <c r="AG11" s="207">
        <v>3.6839498044627752</v>
      </c>
      <c r="AH11" s="207">
        <v>43.222469667953689</v>
      </c>
      <c r="AI11" s="206">
        <v>69.08</v>
      </c>
      <c r="AJ11" s="207">
        <v>3.6516993511731632</v>
      </c>
      <c r="AK11" s="207">
        <v>44.136993355810738</v>
      </c>
      <c r="AL11" s="206">
        <v>64.798000000000002</v>
      </c>
      <c r="AM11" s="207">
        <v>3.8271537854554225</v>
      </c>
      <c r="AN11" s="207">
        <v>40.703820937862567</v>
      </c>
      <c r="AO11" s="206">
        <v>64.710999999999999</v>
      </c>
      <c r="AP11" s="207">
        <v>4.322137538162929</v>
      </c>
      <c r="AQ11" s="207">
        <v>40.871920836904543</v>
      </c>
      <c r="AR11" s="206">
        <v>48.027999999999999</v>
      </c>
      <c r="AS11" s="207">
        <v>3.4400191955764221</v>
      </c>
      <c r="AT11" s="207">
        <v>30.570579095676589</v>
      </c>
      <c r="AU11" s="206">
        <v>25.544</v>
      </c>
      <c r="AV11" s="207">
        <v>1.8336269261194211</v>
      </c>
      <c r="AW11" s="207">
        <v>16.318843523986033</v>
      </c>
      <c r="AX11" s="206">
        <v>11.872</v>
      </c>
      <c r="AY11" s="207">
        <v>0.95338668294191098</v>
      </c>
      <c r="AZ11" s="207">
        <v>7.6223104101165111</v>
      </c>
      <c r="BA11" s="206">
        <v>10.93</v>
      </c>
      <c r="BB11" s="207">
        <v>0.99386766374719926</v>
      </c>
      <c r="BC11" s="207">
        <v>7.0199957481818975</v>
      </c>
      <c r="BD11" s="206">
        <v>0.63200000000000001</v>
      </c>
      <c r="BE11" s="207">
        <v>5.9890283275354117E-2</v>
      </c>
      <c r="BF11" s="207">
        <v>0.40757364701026672</v>
      </c>
      <c r="BG11" s="206">
        <v>0.63200000000000001</v>
      </c>
      <c r="BH11" s="207">
        <v>5.6721446540485387E-2</v>
      </c>
      <c r="BI11" s="207">
        <v>0.41447352025739331</v>
      </c>
      <c r="BJ11" s="206">
        <v>0.63200000000000001</v>
      </c>
      <c r="BK11" s="207">
        <v>5.6131375840416373E-2</v>
      </c>
      <c r="BL11" s="207">
        <v>0.41620156799989466</v>
      </c>
      <c r="BM11" s="257">
        <v>10.826000000000001</v>
      </c>
      <c r="BN11" s="262">
        <v>0.65660710137623057</v>
      </c>
      <c r="BO11" s="263">
        <v>7.1732085365554692</v>
      </c>
    </row>
    <row r="12" spans="1:67" x14ac:dyDescent="0.2">
      <c r="A12" s="140" t="s">
        <v>49</v>
      </c>
      <c r="B12" s="206">
        <v>44.917999999999999</v>
      </c>
      <c r="C12" s="207">
        <v>5.5568682708735144</v>
      </c>
      <c r="D12" s="207">
        <v>11.145297279056726</v>
      </c>
      <c r="E12" s="206">
        <v>71.421000000000006</v>
      </c>
      <c r="F12" s="207">
        <v>7.1625562606805024</v>
      </c>
      <c r="G12" s="207">
        <v>17.399999999999999</v>
      </c>
      <c r="H12" s="206">
        <v>80.602999999999994</v>
      </c>
      <c r="I12" s="207">
        <v>7.3538991549717272</v>
      </c>
      <c r="J12" s="207">
        <v>19.850610675854476</v>
      </c>
      <c r="K12" s="206">
        <v>84.769000000000005</v>
      </c>
      <c r="L12" s="207">
        <v>6.7438247173598445</v>
      </c>
      <c r="M12" s="207">
        <v>20.243067736152607</v>
      </c>
      <c r="N12" s="206">
        <v>85.91</v>
      </c>
      <c r="O12" s="207">
        <v>6.29813775700962</v>
      </c>
      <c r="P12" s="207">
        <v>20.342086121066551</v>
      </c>
      <c r="Q12" s="206">
        <v>78.561000000000007</v>
      </c>
      <c r="R12" s="207">
        <v>6.520191088300324</v>
      </c>
      <c r="S12" s="207">
        <v>18.373395213342434</v>
      </c>
      <c r="T12" s="206">
        <v>82.028999999999996</v>
      </c>
      <c r="U12" s="207">
        <v>3.9066222010481182</v>
      </c>
      <c r="V12" s="207">
        <v>18.902811654920416</v>
      </c>
      <c r="W12" s="206">
        <v>74.787999999999997</v>
      </c>
      <c r="X12" s="207">
        <v>4.0938697601143836</v>
      </c>
      <c r="Y12" s="207">
        <v>17.240286317660829</v>
      </c>
      <c r="Z12" s="206">
        <v>75.864999999999995</v>
      </c>
      <c r="AA12" s="207">
        <v>4.3472729908653678</v>
      </c>
      <c r="AB12" s="207">
        <v>17.259426481531744</v>
      </c>
      <c r="AC12" s="206">
        <v>76.012</v>
      </c>
      <c r="AD12" s="207">
        <v>3.9171589826888913</v>
      </c>
      <c r="AE12" s="207">
        <v>17.149104619645527</v>
      </c>
      <c r="AF12" s="206">
        <v>82.858999999999995</v>
      </c>
      <c r="AG12" s="207">
        <v>4.371244817459023</v>
      </c>
      <c r="AH12" s="207">
        <v>18.605203636927847</v>
      </c>
      <c r="AI12" s="206">
        <v>80.878</v>
      </c>
      <c r="AJ12" s="207">
        <v>4.2753639276807052</v>
      </c>
      <c r="AK12" s="207">
        <v>18.475897244240816</v>
      </c>
      <c r="AL12" s="206">
        <v>53.287999999999997</v>
      </c>
      <c r="AM12" s="207">
        <v>3.1473405185244689</v>
      </c>
      <c r="AN12" s="207">
        <v>11.984650794786019</v>
      </c>
      <c r="AO12" s="206">
        <v>53.289000000000001</v>
      </c>
      <c r="AP12" s="207">
        <v>3.5592462992561442</v>
      </c>
      <c r="AQ12" s="207">
        <v>11.973689295693884</v>
      </c>
      <c r="AR12" s="206">
        <v>53.289000000000001</v>
      </c>
      <c r="AS12" s="207">
        <v>3.816839820793537</v>
      </c>
      <c r="AT12" s="207">
        <v>11.980047417508329</v>
      </c>
      <c r="AU12" s="206">
        <v>42.149000000000001</v>
      </c>
      <c r="AV12" s="207">
        <v>3.0255849244052406</v>
      </c>
      <c r="AW12" s="207">
        <v>9.4741529310667651</v>
      </c>
      <c r="AX12" s="206">
        <v>28.173999999999999</v>
      </c>
      <c r="AY12" s="207">
        <v>2.2625266513818563</v>
      </c>
      <c r="AZ12" s="207">
        <v>6.3273982813569924</v>
      </c>
      <c r="BA12" s="206">
        <v>4.851</v>
      </c>
      <c r="BB12" s="207">
        <v>0.44110265661826747</v>
      </c>
      <c r="BC12" s="207">
        <v>1.0894687161225425</v>
      </c>
      <c r="BD12" s="206">
        <v>1.93</v>
      </c>
      <c r="BE12" s="207">
        <v>0.18289279544530607</v>
      </c>
      <c r="BF12" s="207">
        <v>0.4327861764955846</v>
      </c>
      <c r="BG12" s="206"/>
      <c r="BH12" s="207"/>
      <c r="BI12" s="207"/>
      <c r="BJ12" s="206"/>
      <c r="BK12" s="207"/>
      <c r="BL12" s="207"/>
      <c r="BM12" s="257"/>
      <c r="BN12" s="262"/>
      <c r="BO12" s="263"/>
    </row>
    <row r="13" spans="1:67" x14ac:dyDescent="0.2">
      <c r="A13" s="140" t="s">
        <v>50</v>
      </c>
      <c r="B13" s="206">
        <v>39.664999999999999</v>
      </c>
      <c r="C13" s="207">
        <v>4.9070123327885904</v>
      </c>
      <c r="D13" s="207">
        <v>11.28033589891181</v>
      </c>
      <c r="E13" s="206">
        <v>45.055999999999997</v>
      </c>
      <c r="F13" s="207">
        <v>4.5185048498511744</v>
      </c>
      <c r="G13" s="207">
        <v>12.62</v>
      </c>
      <c r="H13" s="206">
        <v>36.643000000000001</v>
      </c>
      <c r="I13" s="207">
        <v>3.3431624968751663</v>
      </c>
      <c r="J13" s="207">
        <v>10.375564591955685</v>
      </c>
      <c r="K13" s="206">
        <v>34.234000000000002</v>
      </c>
      <c r="L13" s="207">
        <v>2.7234967426075207</v>
      </c>
      <c r="M13" s="207">
        <v>9.4572404770113412</v>
      </c>
      <c r="N13" s="206">
        <v>38.892000000000003</v>
      </c>
      <c r="O13" s="207">
        <v>2.8512067704064501</v>
      </c>
      <c r="P13" s="207">
        <v>10.689869279159456</v>
      </c>
      <c r="Q13" s="206">
        <v>28.510999999999999</v>
      </c>
      <c r="R13" s="207">
        <v>2.3662780275013113</v>
      </c>
      <c r="S13" s="207">
        <v>7.7537742232355953</v>
      </c>
      <c r="T13" s="206">
        <v>38.908000000000001</v>
      </c>
      <c r="U13" s="207">
        <v>1.8580276322058122</v>
      </c>
      <c r="V13" s="207">
        <v>10.518315623906028</v>
      </c>
      <c r="W13" s="206">
        <v>38.1</v>
      </c>
      <c r="X13" s="207">
        <v>2.0855810806594373</v>
      </c>
      <c r="Y13" s="207">
        <v>10.275585263354349</v>
      </c>
      <c r="Z13" s="206">
        <v>34.118000000000002</v>
      </c>
      <c r="AA13" s="207">
        <v>1.9550551624905377</v>
      </c>
      <c r="AB13" s="207">
        <v>9.1465981078407452</v>
      </c>
      <c r="AC13" s="206">
        <v>29.425000000000001</v>
      </c>
      <c r="AD13" s="207">
        <v>1.5163711396308561</v>
      </c>
      <c r="AE13" s="207">
        <v>7.8470579732909354</v>
      </c>
      <c r="AF13" s="206">
        <v>28.166</v>
      </c>
      <c r="AG13" s="207">
        <v>1.4859035412996882</v>
      </c>
      <c r="AH13" s="207">
        <v>7.4914475787511625</v>
      </c>
      <c r="AI13" s="206">
        <v>38.828000000000003</v>
      </c>
      <c r="AJ13" s="207">
        <v>2.0525214592841867</v>
      </c>
      <c r="AK13" s="207">
        <v>10.514435007533523</v>
      </c>
      <c r="AL13" s="206">
        <v>37.895000000000003</v>
      </c>
      <c r="AM13" s="207">
        <v>2.238186251116288</v>
      </c>
      <c r="AN13" s="207">
        <v>10.103956500860818</v>
      </c>
      <c r="AO13" s="206">
        <v>37.649000000000001</v>
      </c>
      <c r="AP13" s="207">
        <v>2.5146289838558533</v>
      </c>
      <c r="AQ13" s="207">
        <v>10.032632904605647</v>
      </c>
      <c r="AR13" s="206">
        <v>36.570999999999998</v>
      </c>
      <c r="AS13" s="207">
        <v>2.6194083035193083</v>
      </c>
      <c r="AT13" s="207">
        <v>9.7668570488500421</v>
      </c>
      <c r="AU13" s="206">
        <v>36.235999999999997</v>
      </c>
      <c r="AV13" s="207">
        <v>2.6011315884302904</v>
      </c>
      <c r="AW13" s="207">
        <v>9.6824609205178334</v>
      </c>
      <c r="AX13" s="206">
        <v>34.552999999999997</v>
      </c>
      <c r="AY13" s="207">
        <v>2.7747953214026149</v>
      </c>
      <c r="AZ13" s="207">
        <v>9.2429343166640567</v>
      </c>
      <c r="BA13" s="206">
        <v>26.960999999999999</v>
      </c>
      <c r="BB13" s="207">
        <v>2.4515705473273774</v>
      </c>
      <c r="BC13" s="207">
        <v>7.2146724296274405</v>
      </c>
      <c r="BD13" s="206">
        <v>29.739000000000001</v>
      </c>
      <c r="BE13" s="207">
        <v>2.8181600226673353</v>
      </c>
      <c r="BF13" s="207">
        <v>7.9736896929221883</v>
      </c>
      <c r="BG13" s="206">
        <v>26.853999999999999</v>
      </c>
      <c r="BH13" s="207">
        <v>2.4101229832249915</v>
      </c>
      <c r="BI13" s="207">
        <v>7.2724712292707894</v>
      </c>
      <c r="BJ13" s="206">
        <v>38.523000000000003</v>
      </c>
      <c r="BK13" s="207">
        <v>3.4214382776904433</v>
      </c>
      <c r="BL13" s="207">
        <v>10.431737959551732</v>
      </c>
      <c r="BM13" s="257">
        <v>57.287999999999997</v>
      </c>
      <c r="BN13" s="262">
        <v>3.4745711826751799</v>
      </c>
      <c r="BO13" s="263">
        <v>15.638824183614776</v>
      </c>
    </row>
    <row r="14" spans="1:67" x14ac:dyDescent="0.2">
      <c r="A14" s="140" t="s">
        <v>51</v>
      </c>
      <c r="B14" s="206">
        <v>21.905000000000001</v>
      </c>
      <c r="C14" s="207">
        <v>2.7098980247002169</v>
      </c>
      <c r="D14" s="207">
        <v>26.258376188249962</v>
      </c>
      <c r="E14" s="206">
        <v>27.390999999999998</v>
      </c>
      <c r="F14" s="207">
        <v>2.7469452757074202</v>
      </c>
      <c r="G14" s="207">
        <v>31.84</v>
      </c>
      <c r="H14" s="206">
        <v>26.556000000000001</v>
      </c>
      <c r="I14" s="207">
        <v>2.4228644834488691</v>
      </c>
      <c r="J14" s="207">
        <v>30.659581944808036</v>
      </c>
      <c r="K14" s="206">
        <v>29.812999999999999</v>
      </c>
      <c r="L14" s="207">
        <v>2.3717826835122398</v>
      </c>
      <c r="M14" s="207">
        <v>34.351602414164205</v>
      </c>
      <c r="N14" s="206">
        <v>46.472000000000001</v>
      </c>
      <c r="O14" s="207">
        <v>3.4069032457659301</v>
      </c>
      <c r="P14" s="207">
        <v>53.234543802915802</v>
      </c>
      <c r="Q14" s="206">
        <v>26.353000000000002</v>
      </c>
      <c r="R14" s="207">
        <v>2.1871742435811461</v>
      </c>
      <c r="S14" s="207">
        <v>29.795918367346939</v>
      </c>
      <c r="T14" s="206">
        <v>47.768999999999998</v>
      </c>
      <c r="U14" s="207">
        <v>2.2868032396379228</v>
      </c>
      <c r="V14" s="207">
        <v>53.677945745016338</v>
      </c>
      <c r="W14" s="206">
        <v>46.712000000000003</v>
      </c>
      <c r="X14" s="207">
        <v>2.5569990404137442</v>
      </c>
      <c r="Y14" s="207">
        <v>52.237587534191739</v>
      </c>
      <c r="Z14" s="206">
        <v>45.515000000000001</v>
      </c>
      <c r="AA14" s="207">
        <v>2.6081345835264913</v>
      </c>
      <c r="AB14" s="207">
        <v>50.527869980794641</v>
      </c>
      <c r="AC14" s="206">
        <v>58.972999999999999</v>
      </c>
      <c r="AD14" s="207">
        <v>3.0390808909923694</v>
      </c>
      <c r="AE14" s="207">
        <v>65.056713506882616</v>
      </c>
      <c r="AF14" s="206">
        <v>44.654000000000003</v>
      </c>
      <c r="AG14" s="207">
        <v>2.3557316173115201</v>
      </c>
      <c r="AH14" s="207">
        <v>49.156650910059646</v>
      </c>
      <c r="AI14" s="206">
        <v>44.566000000000003</v>
      </c>
      <c r="AJ14" s="207">
        <v>2.3558429832713261</v>
      </c>
      <c r="AK14" s="207">
        <v>50.286660821742224</v>
      </c>
      <c r="AL14" s="206">
        <v>42.594000000000001</v>
      </c>
      <c r="AM14" s="207">
        <v>2.5157225275114707</v>
      </c>
      <c r="AN14" s="207">
        <v>47.498611640806388</v>
      </c>
      <c r="AO14" s="206">
        <v>47.061</v>
      </c>
      <c r="AP14" s="207">
        <v>3.1432695319727033</v>
      </c>
      <c r="AQ14" s="207">
        <v>52.596109356454562</v>
      </c>
      <c r="AR14" s="206">
        <v>47.279000000000003</v>
      </c>
      <c r="AS14" s="207">
        <v>3.3863718569929562</v>
      </c>
      <c r="AT14" s="207">
        <v>53.052073596721662</v>
      </c>
      <c r="AU14" s="206">
        <v>43.981000000000002</v>
      </c>
      <c r="AV14" s="207">
        <v>3.1570915219878737</v>
      </c>
      <c r="AW14" s="207">
        <v>49.477561232433509</v>
      </c>
      <c r="AX14" s="206">
        <v>41.348999999999997</v>
      </c>
      <c r="AY14" s="207">
        <v>3.3205513774397803</v>
      </c>
      <c r="AZ14" s="207">
        <v>46.738511203949862</v>
      </c>
      <c r="BA14" s="206">
        <v>26.99</v>
      </c>
      <c r="BB14" s="207">
        <v>2.4542075246602844</v>
      </c>
      <c r="BC14" s="207">
        <v>30.509585820220654</v>
      </c>
      <c r="BD14" s="206">
        <v>14.253</v>
      </c>
      <c r="BE14" s="207">
        <v>1.3506585562082629</v>
      </c>
      <c r="BF14" s="207">
        <v>16.159589122633967</v>
      </c>
      <c r="BG14" s="206">
        <v>14.467000000000001</v>
      </c>
      <c r="BH14" s="207">
        <v>1.2984005808563326</v>
      </c>
      <c r="BI14" s="207">
        <v>16.625582504467545</v>
      </c>
      <c r="BJ14" s="206">
        <v>14.45</v>
      </c>
      <c r="BK14" s="207">
        <v>1.2833835140728109</v>
      </c>
      <c r="BL14" s="207">
        <v>16.696477678715862</v>
      </c>
      <c r="BM14" s="257">
        <v>14.016</v>
      </c>
      <c r="BN14" s="262">
        <v>0.85008360732396515</v>
      </c>
      <c r="BO14" s="263">
        <v>16.320219093352211</v>
      </c>
    </row>
    <row r="15" spans="1:67" x14ac:dyDescent="0.2">
      <c r="A15" s="140" t="s">
        <v>52</v>
      </c>
      <c r="B15" s="206">
        <v>41.908999999999999</v>
      </c>
      <c r="C15" s="207">
        <v>5.1846206946889462</v>
      </c>
      <c r="D15" s="207">
        <v>28.229133619066673</v>
      </c>
      <c r="E15" s="206">
        <v>38.453000000000003</v>
      </c>
      <c r="F15" s="207">
        <v>3.8563136317322271</v>
      </c>
      <c r="G15" s="207">
        <v>25.92</v>
      </c>
      <c r="H15" s="206">
        <v>32.545000000000002</v>
      </c>
      <c r="I15" s="207">
        <v>2.9692771732882757</v>
      </c>
      <c r="J15" s="207">
        <v>21.264902875878757</v>
      </c>
      <c r="K15" s="206">
        <v>77.406999999999996</v>
      </c>
      <c r="L15" s="207">
        <v>6.1581384692124894</v>
      </c>
      <c r="M15" s="207">
        <v>50.63222416927163</v>
      </c>
      <c r="N15" s="206">
        <v>78.465000000000003</v>
      </c>
      <c r="O15" s="207">
        <v>5.7523382505384681</v>
      </c>
      <c r="P15" s="207">
        <v>51.080725318306513</v>
      </c>
      <c r="Q15" s="206">
        <v>15.315</v>
      </c>
      <c r="R15" s="207">
        <v>1.2710724980247128</v>
      </c>
      <c r="S15" s="207">
        <v>9.8611582402001723</v>
      </c>
      <c r="T15" s="206">
        <v>75.748000000000005</v>
      </c>
      <c r="U15" s="207">
        <v>3.6207717960933778</v>
      </c>
      <c r="V15" s="207">
        <v>48.420658291591756</v>
      </c>
      <c r="W15" s="206">
        <v>72.781999999999996</v>
      </c>
      <c r="X15" s="207">
        <v>3.9840620003295317</v>
      </c>
      <c r="Y15" s="207">
        <v>46.370425681297775</v>
      </c>
      <c r="Z15" s="206">
        <v>70.113</v>
      </c>
      <c r="AA15" s="207">
        <v>4.0176675833196276</v>
      </c>
      <c r="AB15" s="207">
        <v>44.957429809521003</v>
      </c>
      <c r="AC15" s="206">
        <v>66.153999999999996</v>
      </c>
      <c r="AD15" s="207">
        <v>3.4091424425196144</v>
      </c>
      <c r="AE15" s="207">
        <v>42.261880044846627</v>
      </c>
      <c r="AF15" s="206">
        <v>40.030999999999999</v>
      </c>
      <c r="AG15" s="207">
        <v>2.1118442328256699</v>
      </c>
      <c r="AH15" s="207">
        <v>25.536228259982035</v>
      </c>
      <c r="AI15" s="206">
        <v>73.727999999999994</v>
      </c>
      <c r="AJ15" s="207">
        <v>3.8974014152185146</v>
      </c>
      <c r="AK15" s="207">
        <v>47.715601347437634</v>
      </c>
      <c r="AL15" s="206">
        <v>70.918999999999997</v>
      </c>
      <c r="AM15" s="207">
        <v>4.1886774176782167</v>
      </c>
      <c r="AN15" s="207">
        <v>45.661750597821957</v>
      </c>
      <c r="AO15" s="206">
        <v>70.613</v>
      </c>
      <c r="AP15" s="207">
        <v>4.7163403128107886</v>
      </c>
      <c r="AQ15" s="207">
        <v>45.533390594249667</v>
      </c>
      <c r="AR15" s="206">
        <v>66.885999999999996</v>
      </c>
      <c r="AS15" s="207">
        <v>4.7907288230891263</v>
      </c>
      <c r="AT15" s="207">
        <v>43.326907430727211</v>
      </c>
      <c r="AU15" s="206">
        <v>64.421999999999997</v>
      </c>
      <c r="AV15" s="207">
        <v>4.6244094047316526</v>
      </c>
      <c r="AW15" s="207">
        <v>41.88536820854911</v>
      </c>
      <c r="AX15" s="206">
        <v>64.447999999999993</v>
      </c>
      <c r="AY15" s="207">
        <v>5.1755277073989445</v>
      </c>
      <c r="AZ15" s="207">
        <v>42.063437156123172</v>
      </c>
      <c r="BA15" s="206">
        <v>47.829000000000001</v>
      </c>
      <c r="BB15" s="207">
        <v>4.3491030639858002</v>
      </c>
      <c r="BC15" s="207">
        <v>31.225008209548147</v>
      </c>
      <c r="BD15" s="206">
        <v>22.163</v>
      </c>
      <c r="BE15" s="207">
        <v>2.1002347282146729</v>
      </c>
      <c r="BF15" s="207">
        <v>14.530532606992463</v>
      </c>
      <c r="BG15" s="206">
        <v>4.2930000000000001</v>
      </c>
      <c r="BH15" s="207">
        <v>0.38529299050364524</v>
      </c>
      <c r="BI15" s="207">
        <v>2.8380243701212162</v>
      </c>
      <c r="BJ15" s="206">
        <v>4.165</v>
      </c>
      <c r="BK15" s="207">
        <v>0.36991642464451618</v>
      </c>
      <c r="BL15" s="207">
        <v>2.7799358712512579</v>
      </c>
      <c r="BM15" s="257">
        <v>5.8460000000000001</v>
      </c>
      <c r="BN15" s="262">
        <v>0.35456540870547237</v>
      </c>
      <c r="BO15" s="263">
        <v>3.9310089769021279</v>
      </c>
    </row>
    <row r="16" spans="1:67" x14ac:dyDescent="0.2">
      <c r="A16" s="140" t="s">
        <v>53</v>
      </c>
      <c r="B16" s="206">
        <v>33.573999999999998</v>
      </c>
      <c r="C16" s="207">
        <v>4.1534862488603084</v>
      </c>
      <c r="D16" s="207">
        <v>6.5245379488729167</v>
      </c>
      <c r="E16" s="206">
        <v>34.924999999999997</v>
      </c>
      <c r="F16" s="207">
        <v>3.502503148993525</v>
      </c>
      <c r="G16" s="207">
        <v>6.72</v>
      </c>
      <c r="H16" s="206">
        <v>44.401000000000003</v>
      </c>
      <c r="I16" s="207">
        <v>4.0509717551443458</v>
      </c>
      <c r="J16" s="207">
        <v>8.4531844394549314</v>
      </c>
      <c r="K16" s="206">
        <v>35.887999999999998</v>
      </c>
      <c r="L16" s="207">
        <v>2.8550812379125636</v>
      </c>
      <c r="M16" s="207">
        <v>6.7652218434023057</v>
      </c>
      <c r="N16" s="206">
        <v>71.721999999999994</v>
      </c>
      <c r="O16" s="207">
        <v>5.2580029822866239</v>
      </c>
      <c r="P16" s="207">
        <v>13.056249531247838</v>
      </c>
      <c r="Q16" s="206">
        <v>67.033000000000001</v>
      </c>
      <c r="R16" s="207">
        <v>5.5634216624283761</v>
      </c>
      <c r="S16" s="207">
        <v>12.054090106180219</v>
      </c>
      <c r="T16" s="206">
        <v>195.34899999999999</v>
      </c>
      <c r="U16" s="207">
        <v>9.4330633635064309</v>
      </c>
      <c r="V16" s="207">
        <v>35.189302452054577</v>
      </c>
      <c r="W16" s="206">
        <v>261.03300000000002</v>
      </c>
      <c r="X16" s="207">
        <v>14.288857906240812</v>
      </c>
      <c r="Y16" s="207">
        <v>46.391763570541222</v>
      </c>
      <c r="Z16" s="206">
        <v>255.261</v>
      </c>
      <c r="AA16" s="207">
        <v>14.627156803813152</v>
      </c>
      <c r="AB16" s="207">
        <v>44.925542092846932</v>
      </c>
      <c r="AC16" s="206">
        <v>303.87599999999998</v>
      </c>
      <c r="AD16" s="207">
        <v>15.659772181018386</v>
      </c>
      <c r="AE16" s="207">
        <v>53.044606374094734</v>
      </c>
      <c r="AF16" s="206">
        <v>298.55500000000001</v>
      </c>
      <c r="AG16" s="207">
        <v>15.75033486376228</v>
      </c>
      <c r="AH16" s="207">
        <v>51.781331213204744</v>
      </c>
      <c r="AI16" s="206">
        <v>297.95800000000003</v>
      </c>
      <c r="AJ16" s="207">
        <v>15.75062297737194</v>
      </c>
      <c r="AK16" s="207">
        <v>53.615836247830778</v>
      </c>
      <c r="AL16" s="206">
        <v>208.184</v>
      </c>
      <c r="AM16" s="207">
        <v>12.295937894244448</v>
      </c>
      <c r="AN16" s="207">
        <v>35.46303341940849</v>
      </c>
      <c r="AO16" s="206">
        <v>138.70500000000001</v>
      </c>
      <c r="AP16" s="207">
        <v>9.2642995353323112</v>
      </c>
      <c r="AQ16" s="207">
        <v>23.539544415075291</v>
      </c>
      <c r="AR16" s="206">
        <v>149.31299999999999</v>
      </c>
      <c r="AS16" s="207">
        <v>10.69458620282132</v>
      </c>
      <c r="AT16" s="207">
        <v>25.356832808239556</v>
      </c>
      <c r="AU16" s="206">
        <v>264.8</v>
      </c>
      <c r="AV16" s="207">
        <v>19.008158864563995</v>
      </c>
      <c r="AW16" s="207">
        <v>44.895631221045882</v>
      </c>
      <c r="AX16" s="206">
        <v>275.363</v>
      </c>
      <c r="AY16" s="207">
        <v>22.113158454761912</v>
      </c>
      <c r="AZ16" s="207">
        <v>47.466836839352638</v>
      </c>
      <c r="BA16" s="206">
        <v>317.55200000000002</v>
      </c>
      <c r="BB16" s="207">
        <v>28.875083655832629</v>
      </c>
      <c r="BC16" s="207">
        <v>53.852557696322329</v>
      </c>
      <c r="BD16" s="206">
        <v>320.053</v>
      </c>
      <c r="BE16" s="207">
        <v>30.3292165081122</v>
      </c>
      <c r="BF16" s="207">
        <v>54.439281506874714</v>
      </c>
      <c r="BG16" s="206">
        <v>359.97199999999998</v>
      </c>
      <c r="BH16" s="207">
        <v>32.307171762771524</v>
      </c>
      <c r="BI16" s="207">
        <v>62.541828100839162</v>
      </c>
      <c r="BJ16" s="206">
        <v>366.005</v>
      </c>
      <c r="BK16" s="207">
        <v>32.506905402644932</v>
      </c>
      <c r="BL16" s="207">
        <v>63.870770604280779</v>
      </c>
      <c r="BM16" s="257">
        <v>562.97299999999996</v>
      </c>
      <c r="BN16" s="262">
        <v>34.144842941352351</v>
      </c>
      <c r="BO16" s="263">
        <v>98.509995481971444</v>
      </c>
    </row>
    <row r="17" spans="1:67" x14ac:dyDescent="0.2">
      <c r="A17" s="140" t="s">
        <v>54</v>
      </c>
      <c r="B17" s="206">
        <v>5.1470000000000002</v>
      </c>
      <c r="C17" s="207">
        <v>0.63674253061547659</v>
      </c>
      <c r="D17" s="207">
        <v>4.0423032096531495</v>
      </c>
      <c r="E17" s="206">
        <v>5.3040000000000003</v>
      </c>
      <c r="F17" s="207">
        <v>0.53191916112417059</v>
      </c>
      <c r="G17" s="207">
        <v>3.89</v>
      </c>
      <c r="H17" s="206">
        <v>6.9249999999999998</v>
      </c>
      <c r="I17" s="207">
        <v>0.63180963051225403</v>
      </c>
      <c r="J17" s="207">
        <v>5.4436750717009774</v>
      </c>
      <c r="K17" s="206">
        <v>10.87</v>
      </c>
      <c r="L17" s="207">
        <v>0.86476630227679352</v>
      </c>
      <c r="M17" s="207">
        <v>8.3275428692254003</v>
      </c>
      <c r="N17" s="206">
        <v>10.871</v>
      </c>
      <c r="O17" s="207">
        <v>0.79696258359273164</v>
      </c>
      <c r="P17" s="207">
        <v>8.299759428369434</v>
      </c>
      <c r="Q17" s="206">
        <v>8.3859999999999992</v>
      </c>
      <c r="R17" s="207">
        <v>0.69599830025695331</v>
      </c>
      <c r="S17" s="207">
        <v>6.33389904885773</v>
      </c>
      <c r="T17" s="206">
        <v>11.625</v>
      </c>
      <c r="U17" s="207">
        <v>0.71462601238685086</v>
      </c>
      <c r="V17" s="207">
        <v>11.238691067113718</v>
      </c>
      <c r="W17" s="206">
        <v>11.249000000000001</v>
      </c>
      <c r="X17" s="207">
        <v>0.61576644557317617</v>
      </c>
      <c r="Y17" s="207">
        <v>8.4282690542641472</v>
      </c>
      <c r="Z17" s="206">
        <v>11.625999999999999</v>
      </c>
      <c r="AA17" s="207">
        <v>0.66620175036974594</v>
      </c>
      <c r="AB17" s="207">
        <v>8.68326041266773</v>
      </c>
      <c r="AC17" s="206">
        <v>11.627000000000001</v>
      </c>
      <c r="AD17" s="207">
        <v>0.59917917554759437</v>
      </c>
      <c r="AE17" s="207">
        <v>8.6615721792715252</v>
      </c>
      <c r="AF17" s="206">
        <v>8.4529999999999994</v>
      </c>
      <c r="AG17" s="207">
        <v>0.44593987909558552</v>
      </c>
      <c r="AH17" s="207">
        <v>6.2869599688812956</v>
      </c>
      <c r="AI17" s="206">
        <v>8.4529999999999994</v>
      </c>
      <c r="AJ17" s="207">
        <v>0.44684155494306244</v>
      </c>
      <c r="AK17" s="207">
        <v>6.4403466038657307</v>
      </c>
      <c r="AL17" s="206">
        <v>8.4510000000000005</v>
      </c>
      <c r="AM17" s="207">
        <v>0.49914004507675819</v>
      </c>
      <c r="AN17" s="207">
        <v>6.3353721571975932</v>
      </c>
      <c r="AO17" s="206">
        <v>8.4529999999999994</v>
      </c>
      <c r="AP17" s="207">
        <v>0.56458760659070695</v>
      </c>
      <c r="AQ17" s="207">
        <v>6.3481263527224163</v>
      </c>
      <c r="AR17" s="206">
        <v>7.3029999999999999</v>
      </c>
      <c r="AS17" s="207">
        <v>0.52307945751009022</v>
      </c>
      <c r="AT17" s="207">
        <v>5.5054115564642032</v>
      </c>
      <c r="AU17" s="206">
        <v>5.9050000000000002</v>
      </c>
      <c r="AV17" s="207">
        <v>0.42387907135668579</v>
      </c>
      <c r="AW17" s="207">
        <v>4.4658826981645641</v>
      </c>
      <c r="AX17" s="206">
        <v>4.3920000000000003</v>
      </c>
      <c r="AY17" s="207">
        <v>0.35270167717999268</v>
      </c>
      <c r="AZ17" s="207">
        <v>3.3378704660022849</v>
      </c>
      <c r="BA17" s="206">
        <v>3.0659999999999998</v>
      </c>
      <c r="BB17" s="207">
        <v>0.27879215526522533</v>
      </c>
      <c r="BC17" s="207">
        <v>2.331211469621258</v>
      </c>
      <c r="BD17" s="206">
        <v>4.032</v>
      </c>
      <c r="BE17" s="207">
        <v>0.38208484519972752</v>
      </c>
      <c r="BF17" s="207">
        <v>3.0741548361518167</v>
      </c>
      <c r="BG17" s="206">
        <v>2.7559999999999998</v>
      </c>
      <c r="BH17" s="207">
        <v>0.24734858649616726</v>
      </c>
      <c r="BI17" s="207">
        <v>2.129927098685334</v>
      </c>
      <c r="BJ17" s="206">
        <v>0.7</v>
      </c>
      <c r="BK17" s="207">
        <v>6.2170827671347247E-2</v>
      </c>
      <c r="BL17" s="207">
        <v>0.54644296852800744</v>
      </c>
      <c r="BM17" s="257"/>
      <c r="BN17" s="262"/>
      <c r="BO17" s="263"/>
    </row>
    <row r="18" spans="1:67" x14ac:dyDescent="0.2">
      <c r="A18" s="140" t="s">
        <v>55</v>
      </c>
      <c r="B18" s="206">
        <v>5.3029999999999999</v>
      </c>
      <c r="C18" s="207">
        <v>0.65604150764598257</v>
      </c>
      <c r="D18" s="207">
        <v>16.517830722604479</v>
      </c>
      <c r="E18" s="206">
        <v>6.3259999999999996</v>
      </c>
      <c r="F18" s="207">
        <v>0.634411880330223</v>
      </c>
      <c r="G18" s="207">
        <v>18.649999999999999</v>
      </c>
      <c r="H18" s="206">
        <v>7.9989999999999997</v>
      </c>
      <c r="I18" s="207">
        <v>0.72979714577148302</v>
      </c>
      <c r="J18" s="207">
        <v>24.868121244525128</v>
      </c>
      <c r="K18" s="206">
        <v>88.557000000000002</v>
      </c>
      <c r="L18" s="207">
        <v>7.0451802604163767</v>
      </c>
      <c r="M18" s="207">
        <v>275.95845525339115</v>
      </c>
      <c r="N18" s="206">
        <v>8.1920000000000002</v>
      </c>
      <c r="O18" s="207">
        <v>0.60056273431990226</v>
      </c>
      <c r="P18" s="207">
        <v>25.59408136868349</v>
      </c>
      <c r="Q18" s="206">
        <v>18.721</v>
      </c>
      <c r="R18" s="207">
        <v>1.5537543738505157</v>
      </c>
      <c r="S18" s="207">
        <v>58.350320099240115</v>
      </c>
      <c r="T18" s="206">
        <v>10.051</v>
      </c>
      <c r="U18" s="207">
        <v>0.47641734159123394</v>
      </c>
      <c r="V18" s="207">
        <v>31.172555681977588</v>
      </c>
      <c r="W18" s="206">
        <v>6.5019999999999998</v>
      </c>
      <c r="X18" s="207">
        <v>0.35591727523484673</v>
      </c>
      <c r="Y18" s="207">
        <v>20.268395704421824</v>
      </c>
      <c r="Z18" s="206">
        <v>6.226</v>
      </c>
      <c r="AA18" s="207">
        <v>0.3567669101842455</v>
      </c>
      <c r="AB18" s="207">
        <v>19.442336577886451</v>
      </c>
      <c r="AC18" s="206">
        <v>6.3120000000000003</v>
      </c>
      <c r="AD18" s="207">
        <v>0.32527900198300641</v>
      </c>
      <c r="AE18" s="207">
        <v>19.738570267058606</v>
      </c>
      <c r="AF18" s="206">
        <v>9.17</v>
      </c>
      <c r="AG18" s="207">
        <v>0.48376537221182064</v>
      </c>
      <c r="AH18" s="207">
        <v>28.698131335417624</v>
      </c>
      <c r="AI18" s="206">
        <v>8.1</v>
      </c>
      <c r="AJ18" s="207">
        <v>0.4281813078242997</v>
      </c>
      <c r="AK18" s="207">
        <v>25.850431319233678</v>
      </c>
      <c r="AL18" s="206">
        <v>6.5039999999999996</v>
      </c>
      <c r="AM18" s="207">
        <v>0.38414469922840316</v>
      </c>
      <c r="AN18" s="207">
        <v>20.665660497259509</v>
      </c>
      <c r="AO18" s="206">
        <v>6.3869999999999996</v>
      </c>
      <c r="AP18" s="207">
        <v>0.42659659804742056</v>
      </c>
      <c r="AQ18" s="207">
        <v>20.383088451178882</v>
      </c>
      <c r="AR18" s="206">
        <v>6.2640000000000002</v>
      </c>
      <c r="AS18" s="207">
        <v>0.44866078623075517</v>
      </c>
      <c r="AT18" s="207">
        <v>20.075185801228741</v>
      </c>
      <c r="AU18" s="206">
        <v>5.399</v>
      </c>
      <c r="AV18" s="207">
        <v>0.38755683425143883</v>
      </c>
      <c r="AW18" s="207">
        <v>17.390940218844321</v>
      </c>
      <c r="AX18" s="206">
        <v>4.6100000000000003</v>
      </c>
      <c r="AY18" s="207">
        <v>0.37020827226770636</v>
      </c>
      <c r="AZ18" s="207">
        <v>14.933785990100294</v>
      </c>
      <c r="BA18" s="206">
        <v>2.1429999999999998</v>
      </c>
      <c r="BB18" s="207">
        <v>0.1948635318765094</v>
      </c>
      <c r="BC18" s="207">
        <v>6.9466730201333577</v>
      </c>
      <c r="BD18" s="206">
        <v>2.0870000000000002</v>
      </c>
      <c r="BE18" s="207">
        <v>0.19777060315769623</v>
      </c>
      <c r="BF18" s="207">
        <v>6.8288086068510596</v>
      </c>
      <c r="BG18" s="206">
        <v>1.351</v>
      </c>
      <c r="BH18" s="207">
        <v>0.12125106689271481</v>
      </c>
      <c r="BI18" s="207">
        <v>4.4956008997857015</v>
      </c>
      <c r="BJ18" s="206">
        <v>1.3520000000000001</v>
      </c>
      <c r="BK18" s="207">
        <v>0.12007851287380214</v>
      </c>
      <c r="BL18" s="207">
        <v>4.5940454103719413</v>
      </c>
      <c r="BM18" s="257">
        <v>6.0170000000000003</v>
      </c>
      <c r="BN18" s="262">
        <v>0.36493671983934778</v>
      </c>
      <c r="BO18" s="263">
        <v>20.595584460037653</v>
      </c>
    </row>
    <row r="19" spans="1:67" x14ac:dyDescent="0.2">
      <c r="A19" s="140" t="s">
        <v>56</v>
      </c>
      <c r="B19" s="206">
        <v>55.116</v>
      </c>
      <c r="C19" s="207">
        <v>6.8184770385472326</v>
      </c>
      <c r="D19" s="207">
        <v>9.6270841127959734</v>
      </c>
      <c r="E19" s="206">
        <v>55.210999999999999</v>
      </c>
      <c r="F19" s="207">
        <v>5.5369134247410603</v>
      </c>
      <c r="G19" s="207">
        <v>9.5500000000000007</v>
      </c>
      <c r="H19" s="206">
        <v>46.142000000000003</v>
      </c>
      <c r="I19" s="207">
        <v>4.2098137142377512</v>
      </c>
      <c r="J19" s="207">
        <v>7.9856217145025665</v>
      </c>
      <c r="K19" s="206">
        <v>63.255000000000003</v>
      </c>
      <c r="L19" s="207">
        <v>5.0322716145831263</v>
      </c>
      <c r="M19" s="207">
        <v>10.923117862436236</v>
      </c>
      <c r="N19" s="206">
        <v>73.123999999999995</v>
      </c>
      <c r="O19" s="207">
        <v>5.3607848369639317</v>
      </c>
      <c r="P19" s="207">
        <v>12.628953089079852</v>
      </c>
      <c r="Q19" s="206">
        <v>54.316000000000003</v>
      </c>
      <c r="R19" s="207">
        <v>4.5079708653418411</v>
      </c>
      <c r="S19" s="207">
        <v>9.3464730468958379</v>
      </c>
      <c r="T19" s="206">
        <v>275.77800000000002</v>
      </c>
      <c r="U19" s="207">
        <v>13.149118627918055</v>
      </c>
      <c r="V19" s="207">
        <v>47.48009706583322</v>
      </c>
      <c r="W19" s="206">
        <v>135.381</v>
      </c>
      <c r="X19" s="207">
        <v>7.410710033615624</v>
      </c>
      <c r="Y19" s="207">
        <v>23.289503698802779</v>
      </c>
      <c r="Z19" s="206">
        <v>86.388000000000005</v>
      </c>
      <c r="AA19" s="207">
        <v>4.950269809989817</v>
      </c>
      <c r="AB19" s="207">
        <v>14.831418544114664</v>
      </c>
      <c r="AC19" s="206">
        <v>92.876999999999995</v>
      </c>
      <c r="AD19" s="207">
        <v>4.7862702577908243</v>
      </c>
      <c r="AE19" s="207">
        <v>15.919799192877134</v>
      </c>
      <c r="AF19" s="206">
        <v>59.399000000000001</v>
      </c>
      <c r="AG19" s="207">
        <v>3.1336073439487389</v>
      </c>
      <c r="AH19" s="207">
        <v>10.177480078618073</v>
      </c>
      <c r="AI19" s="206">
        <v>54.918999999999997</v>
      </c>
      <c r="AJ19" s="207">
        <v>2.9031221289386067</v>
      </c>
      <c r="AK19" s="207">
        <v>9.5184366740326709</v>
      </c>
      <c r="AL19" s="206">
        <v>55.485999999999997</v>
      </c>
      <c r="AM19" s="207">
        <v>3.2771606367446457</v>
      </c>
      <c r="AN19" s="207">
        <v>9.452526548284359</v>
      </c>
      <c r="AO19" s="206">
        <v>54.399000000000001</v>
      </c>
      <c r="AP19" s="207">
        <v>3.6333847404386459</v>
      </c>
      <c r="AQ19" s="207">
        <v>9.2806842719706761</v>
      </c>
      <c r="AR19" s="206">
        <v>53.591999999999999</v>
      </c>
      <c r="AS19" s="207">
        <v>3.8385422821964612</v>
      </c>
      <c r="AT19" s="207">
        <v>9.1596947452079611</v>
      </c>
      <c r="AU19" s="206">
        <v>53.415999999999997</v>
      </c>
      <c r="AV19" s="207">
        <v>3.8343648561538908</v>
      </c>
      <c r="AW19" s="207">
        <v>9.1480102016001137</v>
      </c>
      <c r="AX19" s="206">
        <v>46.088000000000001</v>
      </c>
      <c r="AY19" s="207">
        <v>3.7011190568924186</v>
      </c>
      <c r="AZ19" s="207">
        <v>7.9386186720830976</v>
      </c>
      <c r="BA19" s="206">
        <v>46.732999999999997</v>
      </c>
      <c r="BB19" s="207">
        <v>4.2494435068525034</v>
      </c>
      <c r="BC19" s="207">
        <v>8.0202716385840738</v>
      </c>
      <c r="BD19" s="206">
        <v>47.377000000000002</v>
      </c>
      <c r="BE19" s="207">
        <v>4.4895916942032468</v>
      </c>
      <c r="BF19" s="207">
        <v>8.1660660372870542</v>
      </c>
      <c r="BG19" s="206">
        <v>33.6</v>
      </c>
      <c r="BH19" s="207">
        <v>3.0155705755701092</v>
      </c>
      <c r="BI19" s="207">
        <v>5.882205680074887</v>
      </c>
      <c r="BJ19" s="206">
        <v>37.26</v>
      </c>
      <c r="BK19" s="207">
        <v>3.3092643414777121</v>
      </c>
      <c r="BL19" s="207">
        <v>6.6248715386557517</v>
      </c>
      <c r="BM19" s="257">
        <v>153.03800000000001</v>
      </c>
      <c r="BN19" s="262">
        <v>9.2818989082223879</v>
      </c>
      <c r="BO19" s="263">
        <v>27.209561163639986</v>
      </c>
    </row>
    <row r="20" spans="1:67" x14ac:dyDescent="0.2">
      <c r="A20" s="140" t="s">
        <v>57</v>
      </c>
      <c r="B20" s="206">
        <v>37.015999999999998</v>
      </c>
      <c r="C20" s="207">
        <v>4.579300857443652</v>
      </c>
      <c r="D20" s="207">
        <v>9.1989054555006415</v>
      </c>
      <c r="E20" s="206">
        <v>38.353999999999999</v>
      </c>
      <c r="F20" s="207">
        <v>3.8463852763492525</v>
      </c>
      <c r="G20" s="207">
        <v>9.4</v>
      </c>
      <c r="H20" s="206">
        <v>33.737000000000002</v>
      </c>
      <c r="I20" s="207">
        <v>3.0780305421793379</v>
      </c>
      <c r="J20" s="207">
        <v>8.4137797915857249</v>
      </c>
      <c r="K20" s="206">
        <v>15.326000000000001</v>
      </c>
      <c r="L20" s="207">
        <v>1.2192647974879611</v>
      </c>
      <c r="M20" s="207">
        <v>3.7641980214750372</v>
      </c>
      <c r="N20" s="206">
        <v>26.645</v>
      </c>
      <c r="O20" s="207">
        <v>1.9533684150334223</v>
      </c>
      <c r="P20" s="207">
        <v>6.5468937697994702</v>
      </c>
      <c r="Q20" s="206">
        <v>27.462</v>
      </c>
      <c r="R20" s="207">
        <v>2.2792159935197298</v>
      </c>
      <c r="S20" s="207">
        <v>6.7365853347417151</v>
      </c>
      <c r="T20" s="206">
        <v>92.491</v>
      </c>
      <c r="U20" s="207">
        <v>4.4306812767984756</v>
      </c>
      <c r="V20" s="207">
        <v>22.795782633143304</v>
      </c>
      <c r="W20" s="206">
        <v>81.754999999999995</v>
      </c>
      <c r="X20" s="207">
        <v>4.4752409776722386</v>
      </c>
      <c r="Y20" s="207">
        <v>20.039453862071298</v>
      </c>
      <c r="Z20" s="206">
        <v>79.522999999999996</v>
      </c>
      <c r="AA20" s="207">
        <v>4.5568864437169534</v>
      </c>
      <c r="AB20" s="207">
        <v>19.471674459205172</v>
      </c>
      <c r="AC20" s="206">
        <v>81.844999999999999</v>
      </c>
      <c r="AD20" s="207">
        <v>4.2177534723224266</v>
      </c>
      <c r="AE20" s="207">
        <v>20.004844474524834</v>
      </c>
      <c r="AF20" s="206">
        <v>79.385999999999996</v>
      </c>
      <c r="AG20" s="207">
        <v>4.1880259365766186</v>
      </c>
      <c r="AH20" s="207">
        <v>19.408607842020295</v>
      </c>
      <c r="AI20" s="206">
        <v>79.313999999999993</v>
      </c>
      <c r="AJ20" s="207">
        <v>4.1926879319477166</v>
      </c>
      <c r="AK20" s="207">
        <v>19.579821581054421</v>
      </c>
      <c r="AL20" s="206">
        <v>81.013999999999996</v>
      </c>
      <c r="AM20" s="207">
        <v>4.7849167686485012</v>
      </c>
      <c r="AN20" s="207">
        <v>19.8065358096515</v>
      </c>
      <c r="AO20" s="206">
        <v>129.18100000000001</v>
      </c>
      <c r="AP20" s="207">
        <v>8.6281783517087582</v>
      </c>
      <c r="AQ20" s="207">
        <v>31.583785746331699</v>
      </c>
      <c r="AR20" s="206">
        <v>132.01499999999999</v>
      </c>
      <c r="AS20" s="207">
        <v>9.4556120201553551</v>
      </c>
      <c r="AT20" s="207">
        <v>32.3791084297279</v>
      </c>
      <c r="AU20" s="206">
        <v>28.844999999999999</v>
      </c>
      <c r="AV20" s="207">
        <v>2.0705828642309227</v>
      </c>
      <c r="AW20" s="207">
        <v>7.0978826188123287</v>
      </c>
      <c r="AX20" s="206">
        <v>13.489000000000001</v>
      </c>
      <c r="AY20" s="207">
        <v>1.0832406474227962</v>
      </c>
      <c r="AZ20" s="207">
        <v>3.3801299278944041</v>
      </c>
      <c r="BA20" s="206">
        <v>12.077999999999999</v>
      </c>
      <c r="BB20" s="207">
        <v>1.0982555940291556</v>
      </c>
      <c r="BC20" s="207">
        <v>2.9835172897272444</v>
      </c>
      <c r="BD20" s="206">
        <v>10.814</v>
      </c>
      <c r="BE20" s="207">
        <v>1.0247682331324039</v>
      </c>
      <c r="BF20" s="207">
        <v>2.6840053977944693</v>
      </c>
      <c r="BG20" s="206">
        <v>10.708</v>
      </c>
      <c r="BH20" s="207">
        <v>0.96103362271442661</v>
      </c>
      <c r="BI20" s="207">
        <v>2.7086197498042779</v>
      </c>
      <c r="BJ20" s="206">
        <v>10.602</v>
      </c>
      <c r="BK20" s="207">
        <v>0.94162159281660518</v>
      </c>
      <c r="BL20" s="207">
        <v>2.6951197284441899</v>
      </c>
      <c r="BM20" s="257">
        <v>28.294</v>
      </c>
      <c r="BN20" s="262">
        <v>1.7160577615314123</v>
      </c>
      <c r="BO20" s="263">
        <v>7.212445968471104</v>
      </c>
    </row>
    <row r="21" spans="1:67" x14ac:dyDescent="0.2">
      <c r="A21" s="140" t="s">
        <v>58</v>
      </c>
      <c r="B21" s="206">
        <v>9.5760000000000005</v>
      </c>
      <c r="C21" s="207">
        <v>1.1846602823341372</v>
      </c>
      <c r="D21" s="207">
        <v>16.045011820964746</v>
      </c>
      <c r="E21" s="206">
        <v>9.3940000000000001</v>
      </c>
      <c r="F21" s="207">
        <v>0.94209061078440004</v>
      </c>
      <c r="G21" s="207">
        <v>15.08</v>
      </c>
      <c r="H21" s="206">
        <v>14.733000000000001</v>
      </c>
      <c r="I21" s="207">
        <v>1.3441806911678036</v>
      </c>
      <c r="J21" s="207">
        <v>25.125628140703519</v>
      </c>
      <c r="K21" s="206">
        <v>14.164999999999999</v>
      </c>
      <c r="L21" s="207">
        <v>1.1269010737581215</v>
      </c>
      <c r="M21" s="207">
        <v>23.843349279397255</v>
      </c>
      <c r="N21" s="206">
        <v>14.065</v>
      </c>
      <c r="O21" s="207">
        <v>1.0311175364025176</v>
      </c>
      <c r="P21" s="207">
        <v>23.785043410029456</v>
      </c>
      <c r="Q21" s="206">
        <v>12.64</v>
      </c>
      <c r="R21" s="207">
        <v>1.0490601616083819</v>
      </c>
      <c r="S21" s="207">
        <v>21.387442660841522</v>
      </c>
      <c r="T21" s="206">
        <v>40.618000000000002</v>
      </c>
      <c r="U21" s="207">
        <v>1.9533111005240591</v>
      </c>
      <c r="V21" s="207">
        <v>69.420810327107461</v>
      </c>
      <c r="W21" s="206">
        <v>39.933999999999997</v>
      </c>
      <c r="X21" s="207">
        <v>2.1859736187678203</v>
      </c>
      <c r="Y21" s="207">
        <v>67.615869258602672</v>
      </c>
      <c r="Z21" s="206">
        <v>39.103000000000002</v>
      </c>
      <c r="AA21" s="207">
        <v>2.2407093621803007</v>
      </c>
      <c r="AB21" s="207">
        <v>66.402435814488214</v>
      </c>
      <c r="AC21" s="206">
        <v>38.512999999999998</v>
      </c>
      <c r="AD21" s="207">
        <v>1.9847069396976433</v>
      </c>
      <c r="AE21" s="207">
        <v>65.552145725144982</v>
      </c>
      <c r="AF21" s="206">
        <v>39.585999999999999</v>
      </c>
      <c r="AG21" s="207">
        <v>2.0883681596921626</v>
      </c>
      <c r="AH21" s="207">
        <v>67.46988773198845</v>
      </c>
      <c r="AI21" s="206">
        <v>35.354999999999997</v>
      </c>
      <c r="AJ21" s="207">
        <v>1.8689321158182857</v>
      </c>
      <c r="AK21" s="207">
        <v>61.35954209866815</v>
      </c>
      <c r="AL21" s="206">
        <v>36.085000000000001</v>
      </c>
      <c r="AM21" s="207">
        <v>2.1312825140923937</v>
      </c>
      <c r="AN21" s="207">
        <v>62.388591800356508</v>
      </c>
      <c r="AO21" s="206">
        <v>35.595999999999997</v>
      </c>
      <c r="AP21" s="207">
        <v>2.3775062633624517</v>
      </c>
      <c r="AQ21" s="207">
        <v>61.732270355295263</v>
      </c>
      <c r="AR21" s="206">
        <v>36.948</v>
      </c>
      <c r="AS21" s="207">
        <v>2.6464110360239372</v>
      </c>
      <c r="AT21" s="207">
        <v>64.403671643768291</v>
      </c>
      <c r="AU21" s="206">
        <v>32.429000000000002</v>
      </c>
      <c r="AV21" s="207">
        <v>2.3278534132135413</v>
      </c>
      <c r="AW21" s="207">
        <v>56.856574298913856</v>
      </c>
      <c r="AX21" s="206">
        <v>37.238</v>
      </c>
      <c r="AY21" s="207">
        <v>2.9904155407168864</v>
      </c>
      <c r="AZ21" s="207">
        <v>65.625715947341519</v>
      </c>
      <c r="BA21" s="206">
        <v>31.741</v>
      </c>
      <c r="BB21" s="207">
        <v>2.886217155992667</v>
      </c>
      <c r="BC21" s="207">
        <v>55.968951787811356</v>
      </c>
      <c r="BD21" s="206">
        <v>24.254000000000001</v>
      </c>
      <c r="BE21" s="207">
        <v>2.2983843837981626</v>
      </c>
      <c r="BF21" s="207">
        <v>43.08995521160341</v>
      </c>
      <c r="BG21" s="206">
        <v>19.738</v>
      </c>
      <c r="BH21" s="207">
        <v>1.7714682148988932</v>
      </c>
      <c r="BI21" s="207">
        <v>35.676199358703236</v>
      </c>
      <c r="BJ21" s="206">
        <v>18.885000000000002</v>
      </c>
      <c r="BK21" s="207">
        <v>1.6772801151048469</v>
      </c>
      <c r="BL21" s="207">
        <v>34.643112652027959</v>
      </c>
      <c r="BM21" s="257">
        <v>20.55</v>
      </c>
      <c r="BN21" s="262">
        <v>1.2463768643341528</v>
      </c>
      <c r="BO21" s="263">
        <v>37.973420453537535</v>
      </c>
    </row>
    <row r="22" spans="1:67" x14ac:dyDescent="0.2">
      <c r="A22" s="140" t="s">
        <v>59</v>
      </c>
      <c r="B22" s="206">
        <v>33.667000000000002</v>
      </c>
      <c r="C22" s="207">
        <v>4.1649914082438801</v>
      </c>
      <c r="D22" s="207">
        <v>16.771512489837562</v>
      </c>
      <c r="E22" s="206">
        <v>47.994</v>
      </c>
      <c r="F22" s="207">
        <v>4.8131463459640731</v>
      </c>
      <c r="G22" s="207">
        <v>23.86</v>
      </c>
      <c r="H22" s="206">
        <v>49.692</v>
      </c>
      <c r="I22" s="207">
        <v>4.5337016836700261</v>
      </c>
      <c r="J22" s="207">
        <v>24.859073910004184</v>
      </c>
      <c r="K22" s="206">
        <v>45.942999999999998</v>
      </c>
      <c r="L22" s="207">
        <v>3.6550099563479965</v>
      </c>
      <c r="M22" s="207">
        <v>22.920902108595275</v>
      </c>
      <c r="N22" s="206">
        <v>45.438000000000002</v>
      </c>
      <c r="O22" s="207">
        <v>3.3310997951693997</v>
      </c>
      <c r="P22" s="207">
        <v>22.741149879983105</v>
      </c>
      <c r="Q22" s="206">
        <v>45.79</v>
      </c>
      <c r="R22" s="207">
        <v>3.8003532278518835</v>
      </c>
      <c r="S22" s="207">
        <v>22.807112790860419</v>
      </c>
      <c r="T22" s="206">
        <v>49.920999999999999</v>
      </c>
      <c r="U22" s="207">
        <v>2.3820867079561698</v>
      </c>
      <c r="V22" s="207">
        <v>24.891609486491074</v>
      </c>
      <c r="W22" s="206">
        <v>54.728000000000002</v>
      </c>
      <c r="X22" s="207">
        <v>2.9957921622658712</v>
      </c>
      <c r="Y22" s="207">
        <v>27.245360079533672</v>
      </c>
      <c r="Z22" s="206">
        <v>60.283999999999999</v>
      </c>
      <c r="AA22" s="207">
        <v>3.454438871433835</v>
      </c>
      <c r="AB22" s="207">
        <v>30.002040481155412</v>
      </c>
      <c r="AC22" s="206">
        <v>60.521999999999998</v>
      </c>
      <c r="AD22" s="207">
        <v>3.1189061720556897</v>
      </c>
      <c r="AE22" s="207">
        <v>30.089564705092734</v>
      </c>
      <c r="AF22" s="206">
        <v>48.472999999999999</v>
      </c>
      <c r="AG22" s="207">
        <v>2.5572038044954835</v>
      </c>
      <c r="AH22" s="207">
        <v>24.104959237441285</v>
      </c>
      <c r="AI22" s="206">
        <v>46.134</v>
      </c>
      <c r="AJ22" s="207">
        <v>2.4387304265637337</v>
      </c>
      <c r="AK22" s="207">
        <v>23.558934103004844</v>
      </c>
      <c r="AL22" s="206">
        <v>51.945</v>
      </c>
      <c r="AM22" s="207">
        <v>3.0680191269095025</v>
      </c>
      <c r="AN22" s="207">
        <v>26.227788176213171</v>
      </c>
      <c r="AO22" s="206">
        <v>45.828000000000003</v>
      </c>
      <c r="AP22" s="207">
        <v>3.06091575001052</v>
      </c>
      <c r="AQ22" s="207">
        <v>23.184904010915545</v>
      </c>
      <c r="AR22" s="206">
        <v>51.942999999999998</v>
      </c>
      <c r="AS22" s="207">
        <v>3.7204321869706445</v>
      </c>
      <c r="AT22" s="207">
        <v>26.360033716971298</v>
      </c>
      <c r="AU22" s="206">
        <v>62.494999999999997</v>
      </c>
      <c r="AV22" s="207">
        <v>4.4860834148071254</v>
      </c>
      <c r="AW22" s="207">
        <v>31.801999666179501</v>
      </c>
      <c r="AX22" s="206">
        <v>49.524000000000001</v>
      </c>
      <c r="AY22" s="207">
        <v>3.9770486932290434</v>
      </c>
      <c r="AZ22" s="207">
        <v>25.301891766513876</v>
      </c>
      <c r="BA22" s="206">
        <v>50.286999999999999</v>
      </c>
      <c r="BB22" s="207">
        <v>4.5726096255128459</v>
      </c>
      <c r="BC22" s="207">
        <v>25.700073644890573</v>
      </c>
      <c r="BD22" s="206">
        <v>49.393000000000001</v>
      </c>
      <c r="BE22" s="207">
        <v>4.6806341168031107</v>
      </c>
      <c r="BF22" s="207">
        <v>25.367065698199045</v>
      </c>
      <c r="BG22" s="206">
        <v>40.326999999999998</v>
      </c>
      <c r="BH22" s="207">
        <v>3.6193129345540411</v>
      </c>
      <c r="BI22" s="207">
        <v>21.290738130309222</v>
      </c>
      <c r="BJ22" s="206">
        <v>40.148000000000003</v>
      </c>
      <c r="BK22" s="207">
        <v>3.5657634133560712</v>
      </c>
      <c r="BL22" s="207">
        <v>21.577973998724072</v>
      </c>
      <c r="BM22" s="257">
        <v>60.158999999999999</v>
      </c>
      <c r="BN22" s="262">
        <v>3.6487000380281409</v>
      </c>
      <c r="BO22" s="263">
        <v>32.422792480977698</v>
      </c>
    </row>
    <row r="23" spans="1:67" x14ac:dyDescent="0.2">
      <c r="A23" s="140" t="s">
        <v>60</v>
      </c>
      <c r="B23" s="206">
        <v>45.756999999999998</v>
      </c>
      <c r="C23" s="207">
        <v>5.6606621281080942</v>
      </c>
      <c r="D23" s="207">
        <v>9.2027069316855332</v>
      </c>
      <c r="E23" s="206">
        <v>74.090999999999994</v>
      </c>
      <c r="F23" s="207">
        <v>7.4303209967667652</v>
      </c>
      <c r="G23" s="207">
        <v>14.79</v>
      </c>
      <c r="H23" s="206">
        <v>85.262</v>
      </c>
      <c r="I23" s="207">
        <v>7.7789679013336901</v>
      </c>
      <c r="J23" s="207">
        <v>16.988916430920469</v>
      </c>
      <c r="K23" s="206">
        <v>89.543999999999997</v>
      </c>
      <c r="L23" s="207">
        <v>7.1237013588843796</v>
      </c>
      <c r="M23" s="207">
        <v>17.84736224022425</v>
      </c>
      <c r="N23" s="206">
        <v>108.53700000000001</v>
      </c>
      <c r="O23" s="207">
        <v>7.9569430535741255</v>
      </c>
      <c r="P23" s="207">
        <v>21.634444326841027</v>
      </c>
      <c r="Q23" s="206">
        <v>86</v>
      </c>
      <c r="R23" s="207">
        <v>7.1375928717025987</v>
      </c>
      <c r="S23" s="207">
        <v>17.098493085945972</v>
      </c>
      <c r="T23" s="206">
        <v>144.32499999999999</v>
      </c>
      <c r="U23" s="207">
        <v>6.8604097189137683</v>
      </c>
      <c r="V23" s="207">
        <v>28.583911346998956</v>
      </c>
      <c r="W23" s="206">
        <v>123.63200000000001</v>
      </c>
      <c r="X23" s="207">
        <v>6.7675737575876003</v>
      </c>
      <c r="Y23" s="207">
        <v>24.54087588647344</v>
      </c>
      <c r="Z23" s="206">
        <v>105.108</v>
      </c>
      <c r="AA23" s="207">
        <v>6.0229772559662189</v>
      </c>
      <c r="AB23" s="207">
        <v>20.842388804106772</v>
      </c>
      <c r="AC23" s="206">
        <v>165.76400000000001</v>
      </c>
      <c r="AD23" s="207">
        <v>8.5423872757780543</v>
      </c>
      <c r="AE23" s="207">
        <v>32.817568537390557</v>
      </c>
      <c r="AF23" s="206">
        <v>223.208</v>
      </c>
      <c r="AG23" s="207">
        <v>11.775387262885067</v>
      </c>
      <c r="AH23" s="207">
        <v>44.202404904865261</v>
      </c>
      <c r="AI23" s="206">
        <v>242.815</v>
      </c>
      <c r="AJ23" s="207">
        <v>12.835659785105843</v>
      </c>
      <c r="AK23" s="207">
        <v>48.563660465782334</v>
      </c>
      <c r="AL23" s="206">
        <v>240.358</v>
      </c>
      <c r="AM23" s="207">
        <v>14.196225648391842</v>
      </c>
      <c r="AN23" s="207">
        <v>47.175853204858079</v>
      </c>
      <c r="AO23" s="206">
        <v>192.02600000000001</v>
      </c>
      <c r="AP23" s="207">
        <v>12.825683159018942</v>
      </c>
      <c r="AQ23" s="207">
        <v>37.710719391682773</v>
      </c>
      <c r="AR23" s="206">
        <v>199.50700000000001</v>
      </c>
      <c r="AS23" s="207">
        <v>14.289745766050332</v>
      </c>
      <c r="AT23" s="207">
        <v>39.317449378342978</v>
      </c>
      <c r="AU23" s="206">
        <v>242.23699999999999</v>
      </c>
      <c r="AV23" s="207">
        <v>17.388517291825483</v>
      </c>
      <c r="AW23" s="207">
        <v>47.904725686478429</v>
      </c>
      <c r="AX23" s="206">
        <v>242.08199999999999</v>
      </c>
      <c r="AY23" s="207">
        <v>19.440511706531645</v>
      </c>
      <c r="AZ23" s="207">
        <v>48.206537658955504</v>
      </c>
      <c r="BA23" s="206">
        <v>190.74700000000001</v>
      </c>
      <c r="BB23" s="207">
        <v>17.344672942066516</v>
      </c>
      <c r="BC23" s="207">
        <v>37.944582731332815</v>
      </c>
      <c r="BD23" s="206">
        <v>190.745</v>
      </c>
      <c r="BE23" s="207">
        <v>18.075588739489589</v>
      </c>
      <c r="BF23" s="207">
        <v>38.149831666330329</v>
      </c>
      <c r="BG23" s="206">
        <v>230.999</v>
      </c>
      <c r="BH23" s="207">
        <v>20.731957957920226</v>
      </c>
      <c r="BI23" s="207">
        <v>47.381591659162837</v>
      </c>
      <c r="BJ23" s="206">
        <v>205.172</v>
      </c>
      <c r="BK23" s="207">
        <v>18.222447221408082</v>
      </c>
      <c r="BL23" s="207">
        <v>42.446115350440294</v>
      </c>
      <c r="BM23" s="257">
        <v>289.851</v>
      </c>
      <c r="BN23" s="262">
        <v>17.579736277572678</v>
      </c>
      <c r="BO23" s="263">
        <v>59.969226179306226</v>
      </c>
    </row>
    <row r="24" spans="1:67" x14ac:dyDescent="0.2">
      <c r="A24" s="140" t="s">
        <v>61</v>
      </c>
      <c r="B24" s="206">
        <v>24.956</v>
      </c>
      <c r="C24" s="207">
        <v>3.0873414793160738</v>
      </c>
      <c r="D24" s="207">
        <v>15.239011772435806</v>
      </c>
      <c r="E24" s="206">
        <v>92.078000000000003</v>
      </c>
      <c r="F24" s="207">
        <v>9.2341727975096859</v>
      </c>
      <c r="G24" s="207">
        <v>55.99</v>
      </c>
      <c r="H24" s="206">
        <v>165.47399999999999</v>
      </c>
      <c r="I24" s="207">
        <v>15.097193761644004</v>
      </c>
      <c r="J24" s="207">
        <v>100.4201823873955</v>
      </c>
      <c r="K24" s="206">
        <v>160.42500000000001</v>
      </c>
      <c r="L24" s="207">
        <v>12.762661825460405</v>
      </c>
      <c r="M24" s="207">
        <v>96.893898991167973</v>
      </c>
      <c r="N24" s="206">
        <v>192.923</v>
      </c>
      <c r="O24" s="207">
        <v>14.143355028466614</v>
      </c>
      <c r="P24" s="207">
        <v>116.25768405422784</v>
      </c>
      <c r="Q24" s="206">
        <v>160.08199999999999</v>
      </c>
      <c r="R24" s="207">
        <v>13.286048163812737</v>
      </c>
      <c r="S24" s="207">
        <v>96.109729907895996</v>
      </c>
      <c r="T24" s="206">
        <v>209.30099999999999</v>
      </c>
      <c r="U24" s="207">
        <v>9.9571224392567892</v>
      </c>
      <c r="V24" s="207">
        <v>125.0747306554574</v>
      </c>
      <c r="W24" s="206">
        <v>189.06899999999999</v>
      </c>
      <c r="X24" s="207">
        <v>10.34957294853541</v>
      </c>
      <c r="Y24" s="207">
        <v>113.14714952295061</v>
      </c>
      <c r="Z24" s="206">
        <v>169.46199999999999</v>
      </c>
      <c r="AA24" s="207">
        <v>9.7106383125028266</v>
      </c>
      <c r="AB24" s="207">
        <v>101.32838716004028</v>
      </c>
      <c r="AC24" s="206">
        <v>172.744</v>
      </c>
      <c r="AD24" s="207">
        <v>8.902090608135687</v>
      </c>
      <c r="AE24" s="207">
        <v>103.10544696196934</v>
      </c>
      <c r="AF24" s="206">
        <v>165.90899999999999</v>
      </c>
      <c r="AG24" s="207">
        <v>8.7525658820382706</v>
      </c>
      <c r="AH24" s="207">
        <v>99.034599343506059</v>
      </c>
      <c r="AI24" s="206">
        <v>181.41800000000001</v>
      </c>
      <c r="AJ24" s="207">
        <v>9.5900983336875072</v>
      </c>
      <c r="AK24" s="207">
        <v>110.59517343248115</v>
      </c>
      <c r="AL24" s="206">
        <v>153.21600000000001</v>
      </c>
      <c r="AM24" s="207">
        <v>9.0493718076536016</v>
      </c>
      <c r="AN24" s="207">
        <v>92.084725929300504</v>
      </c>
      <c r="AO24" s="206">
        <v>124.791</v>
      </c>
      <c r="AP24" s="207">
        <v>8.3349641564013872</v>
      </c>
      <c r="AQ24" s="207">
        <v>75.026784329333609</v>
      </c>
      <c r="AR24" s="206">
        <v>103.22199999999999</v>
      </c>
      <c r="AS24" s="207">
        <v>7.3933051845962661</v>
      </c>
      <c r="AT24" s="207">
        <v>62.251754679043593</v>
      </c>
      <c r="AU24" s="206">
        <v>81.769000000000005</v>
      </c>
      <c r="AV24" s="207">
        <v>5.8696304463615308</v>
      </c>
      <c r="AW24" s="207">
        <v>49.462990015939418</v>
      </c>
      <c r="AX24" s="206">
        <v>59.9</v>
      </c>
      <c r="AY24" s="207">
        <v>4.8102983750185704</v>
      </c>
      <c r="AZ24" s="207">
        <v>36.330377168753692</v>
      </c>
      <c r="BA24" s="206">
        <v>55.146000000000001</v>
      </c>
      <c r="BB24" s="207">
        <v>5.0144397241539842</v>
      </c>
      <c r="BC24" s="207">
        <v>33.458805370300261</v>
      </c>
      <c r="BD24" s="206">
        <v>61.043999999999997</v>
      </c>
      <c r="BE24" s="207">
        <v>5.7847190700327786</v>
      </c>
      <c r="BF24" s="207">
        <v>37.231236326620483</v>
      </c>
      <c r="BG24" s="206">
        <v>40.695</v>
      </c>
      <c r="BH24" s="207">
        <v>3.6523406122864763</v>
      </c>
      <c r="BI24" s="207">
        <v>25.250974019325884</v>
      </c>
      <c r="BJ24" s="206">
        <v>44.377000000000002</v>
      </c>
      <c r="BK24" s="207">
        <v>3.9413640279591098</v>
      </c>
      <c r="BL24" s="207">
        <v>27.909290560512794</v>
      </c>
      <c r="BM24" s="257">
        <v>50.104999999999997</v>
      </c>
      <c r="BN24" s="262">
        <v>3.0389154641101079</v>
      </c>
      <c r="BO24" s="263">
        <v>31.563934527435514</v>
      </c>
    </row>
    <row r="25" spans="1:67" s="4" customFormat="1" ht="15" customHeight="1" x14ac:dyDescent="0.2">
      <c r="A25" s="159" t="s">
        <v>62</v>
      </c>
      <c r="B25" s="161">
        <v>808.33299999999997</v>
      </c>
      <c r="C25" s="162">
        <v>100.00000000000001</v>
      </c>
      <c r="D25" s="162">
        <v>14.101847714985082</v>
      </c>
      <c r="E25" s="161">
        <v>997.14400000000012</v>
      </c>
      <c r="F25" s="162">
        <v>99.999999999999986</v>
      </c>
      <c r="G25" s="162">
        <v>17.22</v>
      </c>
      <c r="H25" s="161">
        <v>1096.0579999999998</v>
      </c>
      <c r="I25" s="162">
        <v>100.00000000000003</v>
      </c>
      <c r="J25" s="162">
        <v>18.933032086220614</v>
      </c>
      <c r="K25" s="161">
        <v>1256.9870000000001</v>
      </c>
      <c r="L25" s="162">
        <v>99.999999999999972</v>
      </c>
      <c r="M25" s="162">
        <v>21.394900311924534</v>
      </c>
      <c r="N25" s="161">
        <v>1364.0540000000001</v>
      </c>
      <c r="O25" s="162">
        <v>100</v>
      </c>
      <c r="P25" s="162">
        <v>23.068227823284147</v>
      </c>
      <c r="Q25" s="161">
        <v>1204.8879999999999</v>
      </c>
      <c r="R25" s="162">
        <v>100.00000000000001</v>
      </c>
      <c r="S25" s="162">
        <v>20.209700585162956</v>
      </c>
      <c r="T25" s="161">
        <v>2092.2429999999999</v>
      </c>
      <c r="U25" s="162">
        <v>100.00000000000003</v>
      </c>
      <c r="V25" s="162">
        <v>34.957075908382684</v>
      </c>
      <c r="W25" s="161">
        <v>1826.8290000000004</v>
      </c>
      <c r="X25" s="162">
        <v>99.999999999999986</v>
      </c>
      <c r="Y25" s="162">
        <v>30.424297296157622</v>
      </c>
      <c r="Z25" s="161">
        <v>1745.1170000000002</v>
      </c>
      <c r="AA25" s="162">
        <v>100</v>
      </c>
      <c r="AB25" s="162">
        <v>28.921238214018327</v>
      </c>
      <c r="AC25" s="161">
        <v>1940.4879999999996</v>
      </c>
      <c r="AD25" s="162">
        <v>100</v>
      </c>
      <c r="AE25" s="162">
        <v>32.007288173038418</v>
      </c>
      <c r="AF25" s="161">
        <v>1895.547</v>
      </c>
      <c r="AG25" s="162">
        <v>100.00000000000001</v>
      </c>
      <c r="AH25" s="162">
        <v>31.184067095459028</v>
      </c>
      <c r="AI25" s="161">
        <v>1891.7220000000002</v>
      </c>
      <c r="AJ25" s="162">
        <v>100</v>
      </c>
      <c r="AK25" s="162">
        <v>31.694978725640102</v>
      </c>
      <c r="AL25" s="161">
        <v>1693.1119999999996</v>
      </c>
      <c r="AM25" s="162">
        <v>100.00000000000001</v>
      </c>
      <c r="AN25" s="162">
        <v>27.855177400241789</v>
      </c>
      <c r="AO25" s="161">
        <v>1497.1990000000001</v>
      </c>
      <c r="AP25" s="162">
        <v>99.999999999999986</v>
      </c>
      <c r="AQ25" s="162">
        <v>24.626760891888054</v>
      </c>
      <c r="AR25" s="161">
        <v>1396.155</v>
      </c>
      <c r="AS25" s="162">
        <v>100</v>
      </c>
      <c r="AT25" s="162">
        <v>23.0139671854295</v>
      </c>
      <c r="AU25" s="161">
        <v>1393.0860000000002</v>
      </c>
      <c r="AV25" s="162">
        <v>100</v>
      </c>
      <c r="AW25" s="162">
        <v>22.992222490237371</v>
      </c>
      <c r="AX25" s="161">
        <v>1245.2450000000001</v>
      </c>
      <c r="AY25" s="162">
        <v>99.999999999999986</v>
      </c>
      <c r="AZ25" s="162">
        <v>20.691063870401127</v>
      </c>
      <c r="BA25" s="161">
        <v>1099.7440000000001</v>
      </c>
      <c r="BB25" s="162">
        <v>99.999999999999972</v>
      </c>
      <c r="BC25" s="162">
        <v>18.182403460830859</v>
      </c>
      <c r="BD25" s="161">
        <v>1055.2629999999999</v>
      </c>
      <c r="BE25" s="162">
        <v>100</v>
      </c>
      <c r="BF25" s="162">
        <v>17.48295124685</v>
      </c>
      <c r="BG25" s="161">
        <v>1114.2169999999999</v>
      </c>
      <c r="BH25" s="162">
        <v>100.00000000000001</v>
      </c>
      <c r="BI25" s="162">
        <v>18.681911490873599</v>
      </c>
      <c r="BJ25" s="161">
        <v>1125.9299999999998</v>
      </c>
      <c r="BK25" s="162">
        <v>100.00000000000003</v>
      </c>
      <c r="BL25" s="162">
        <v>19.007460858444812</v>
      </c>
      <c r="BM25" s="161">
        <v>1648.779</v>
      </c>
      <c r="BN25" s="162">
        <v>100</v>
      </c>
      <c r="BO25" s="160">
        <v>27.931141540880486</v>
      </c>
    </row>
    <row r="26" spans="1:67" ht="15" x14ac:dyDescent="0.25">
      <c r="E26" s="10"/>
    </row>
    <row r="28" spans="1:67" ht="15" x14ac:dyDescent="0.25">
      <c r="E28" s="10"/>
    </row>
    <row r="29" spans="1:67" ht="15" x14ac:dyDescent="0.25">
      <c r="E29" s="10"/>
    </row>
  </sheetData>
  <mergeCells count="22">
    <mergeCell ref="T3:V3"/>
    <mergeCell ref="B3:D3"/>
    <mergeCell ref="E3:G3"/>
    <mergeCell ref="H3:J3"/>
    <mergeCell ref="BD3:BF3"/>
    <mergeCell ref="AO3:AQ3"/>
    <mergeCell ref="W3:Y3"/>
    <mergeCell ref="Z3:AB3"/>
    <mergeCell ref="K3:M3"/>
    <mergeCell ref="N3:P3"/>
    <mergeCell ref="AF3:AH3"/>
    <mergeCell ref="AC3:AE3"/>
    <mergeCell ref="Q3:S3"/>
    <mergeCell ref="AX3:AZ3"/>
    <mergeCell ref="AU3:AW3"/>
    <mergeCell ref="AR3:AT3"/>
    <mergeCell ref="AI3:AK3"/>
    <mergeCell ref="AL3:AN3"/>
    <mergeCell ref="BG3:BI3"/>
    <mergeCell ref="BA3:BC3"/>
    <mergeCell ref="BJ3:BL3"/>
    <mergeCell ref="BM3:BO3"/>
  </mergeCells>
  <phoneticPr fontId="2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Z6"/>
  <sheetViews>
    <sheetView topLeftCell="B1" zoomScaleNormal="100" workbookViewId="0"/>
  </sheetViews>
  <sheetFormatPr defaultColWidth="17.5703125" defaultRowHeight="15" x14ac:dyDescent="0.25"/>
  <cols>
    <col min="1" max="1" width="20.42578125" style="10" customWidth="1"/>
    <col min="2" max="26" width="10.7109375" style="10" customWidth="1"/>
    <col min="27" max="16384" width="17.5703125" style="10"/>
  </cols>
  <sheetData>
    <row r="1" spans="1:26" s="60" customFormat="1" ht="30" customHeight="1" x14ac:dyDescent="0.2">
      <c r="A1" s="266" t="s">
        <v>136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</row>
    <row r="2" spans="1:26" ht="15" customHeight="1" x14ac:dyDescent="0.25">
      <c r="J2" s="45"/>
      <c r="M2" s="204"/>
      <c r="N2" s="204"/>
      <c r="O2" s="237"/>
      <c r="P2" s="237"/>
      <c r="R2" s="237"/>
      <c r="U2" s="237"/>
      <c r="X2" s="315" t="s">
        <v>0</v>
      </c>
      <c r="Y2" s="315"/>
      <c r="Z2" s="315"/>
    </row>
    <row r="3" spans="1:26" ht="15" customHeight="1" x14ac:dyDescent="0.25">
      <c r="A3" s="299" t="s">
        <v>1</v>
      </c>
      <c r="B3" s="325" t="s">
        <v>83</v>
      </c>
      <c r="C3" s="325" t="s">
        <v>32</v>
      </c>
      <c r="D3" s="325" t="s">
        <v>2</v>
      </c>
      <c r="E3" s="325" t="s">
        <v>3</v>
      </c>
      <c r="F3" s="325" t="s">
        <v>4</v>
      </c>
      <c r="G3" s="325" t="s">
        <v>5</v>
      </c>
      <c r="H3" s="325" t="s">
        <v>6</v>
      </c>
      <c r="I3" s="325" t="s">
        <v>7</v>
      </c>
      <c r="J3" s="325" t="s">
        <v>8</v>
      </c>
      <c r="K3" s="325" t="s">
        <v>9</v>
      </c>
      <c r="L3" s="325" t="s">
        <v>10</v>
      </c>
      <c r="M3" s="325" t="s">
        <v>11</v>
      </c>
      <c r="N3" s="325" t="s">
        <v>12</v>
      </c>
      <c r="O3" s="325" t="s">
        <v>13</v>
      </c>
      <c r="P3" s="325" t="s">
        <v>14</v>
      </c>
      <c r="Q3" s="325" t="s">
        <v>15</v>
      </c>
      <c r="R3" s="325" t="s">
        <v>16</v>
      </c>
      <c r="S3" s="325" t="s">
        <v>17</v>
      </c>
      <c r="T3" s="325" t="s">
        <v>18</v>
      </c>
      <c r="U3" s="325" t="s">
        <v>19</v>
      </c>
      <c r="V3" s="325" t="s">
        <v>20</v>
      </c>
      <c r="W3" s="326">
        <v>2020</v>
      </c>
      <c r="X3" s="326">
        <v>2021</v>
      </c>
      <c r="Y3" s="326">
        <v>2022</v>
      </c>
      <c r="Z3" s="329">
        <v>2023</v>
      </c>
    </row>
    <row r="4" spans="1:26" ht="15" customHeight="1" x14ac:dyDescent="0.25">
      <c r="A4" s="145" t="s">
        <v>25</v>
      </c>
      <c r="B4" s="152">
        <v>5938.7414978283005</v>
      </c>
      <c r="C4" s="152">
        <v>6322.4849999999997</v>
      </c>
      <c r="D4" s="152">
        <v>5651.4120000000003</v>
      </c>
      <c r="E4" s="152">
        <v>4861.6570000000002</v>
      </c>
      <c r="F4" s="152">
        <v>7387.63</v>
      </c>
      <c r="G4" s="152">
        <v>7140.8829999999998</v>
      </c>
      <c r="H4" s="152">
        <v>6127.61</v>
      </c>
      <c r="I4" s="152">
        <v>6108.741</v>
      </c>
      <c r="J4" s="152">
        <v>4184.4589999999998</v>
      </c>
      <c r="K4" s="152">
        <v>4269.4740000000002</v>
      </c>
      <c r="L4" s="152">
        <v>3904.0250000000001</v>
      </c>
      <c r="M4" s="152">
        <v>3087.154</v>
      </c>
      <c r="N4" s="152">
        <v>1888.21</v>
      </c>
      <c r="O4" s="152">
        <v>1443.001</v>
      </c>
      <c r="P4" s="152">
        <v>627.54200000000003</v>
      </c>
      <c r="Q4" s="152">
        <v>922.83</v>
      </c>
      <c r="R4" s="152">
        <v>763.61400000000003</v>
      </c>
      <c r="S4" s="152">
        <v>655.14300000000003</v>
      </c>
      <c r="T4" s="152">
        <v>636.87099999999998</v>
      </c>
      <c r="U4" s="152">
        <v>790.33500000000004</v>
      </c>
      <c r="V4" s="152">
        <v>1311.9459999999999</v>
      </c>
      <c r="W4" s="152">
        <v>1078.1210000000001</v>
      </c>
      <c r="X4" s="152">
        <v>1437.9670000000001</v>
      </c>
      <c r="Y4" s="152">
        <v>1293.713</v>
      </c>
      <c r="Z4" s="231">
        <v>1447.2339999999999</v>
      </c>
    </row>
    <row r="5" spans="1:26" ht="15" customHeight="1" x14ac:dyDescent="0.25">
      <c r="A5" s="176" t="s">
        <v>26</v>
      </c>
      <c r="B5" s="139">
        <v>803</v>
      </c>
      <c r="C5" s="139">
        <v>383.74350217169922</v>
      </c>
      <c r="D5" s="139">
        <v>-671.07299999999941</v>
      </c>
      <c r="E5" s="139">
        <v>-789.75500000000011</v>
      </c>
      <c r="F5" s="139">
        <v>2525.973</v>
      </c>
      <c r="G5" s="139">
        <v>-246.7470000000003</v>
      </c>
      <c r="H5" s="139">
        <v>-1013.2730000000001</v>
      </c>
      <c r="I5" s="139">
        <v>-18.868999999999687</v>
      </c>
      <c r="J5" s="139">
        <v>-1924.2820000000002</v>
      </c>
      <c r="K5" s="139">
        <v>85.015000000000327</v>
      </c>
      <c r="L5" s="139">
        <v>-365.44900000000007</v>
      </c>
      <c r="M5" s="139">
        <v>-816.87100000000009</v>
      </c>
      <c r="N5" s="139">
        <v>-1198.944</v>
      </c>
      <c r="O5" s="139">
        <v>-445.20900000000006</v>
      </c>
      <c r="P5" s="139">
        <v>-815.45899999999995</v>
      </c>
      <c r="Q5" s="139">
        <v>295.28800000000001</v>
      </c>
      <c r="R5" s="139">
        <v>-159.21600000000001</v>
      </c>
      <c r="S5" s="139">
        <v>-108.471</v>
      </c>
      <c r="T5" s="139">
        <v>-18.272000000000048</v>
      </c>
      <c r="U5" s="139">
        <v>153.46400000000006</v>
      </c>
      <c r="V5" s="139">
        <v>521.61099999999988</v>
      </c>
      <c r="W5" s="139">
        <v>-233.82499999999982</v>
      </c>
      <c r="X5" s="139">
        <v>359.846</v>
      </c>
      <c r="Y5" s="139">
        <v>-144.25400000000013</v>
      </c>
      <c r="Z5" s="150">
        <v>153.52099999999996</v>
      </c>
    </row>
    <row r="6" spans="1:26" ht="15" customHeight="1" x14ac:dyDescent="0.25">
      <c r="A6" s="177" t="s">
        <v>27</v>
      </c>
      <c r="B6" s="147">
        <v>15.6</v>
      </c>
      <c r="C6" s="147">
        <v>6.4616973530844612</v>
      </c>
      <c r="D6" s="147">
        <v>-10.614070258766917</v>
      </c>
      <c r="E6" s="147">
        <v>-13.974472220393775</v>
      </c>
      <c r="F6" s="147">
        <v>51.957038515880491</v>
      </c>
      <c r="G6" s="147">
        <v>-3.3400021387102519</v>
      </c>
      <c r="H6" s="147">
        <v>-14.189743761380768</v>
      </c>
      <c r="I6" s="147">
        <v>-0.30793408849453252</v>
      </c>
      <c r="J6" s="147">
        <v>-31.500467936028066</v>
      </c>
      <c r="K6" s="147">
        <v>2.0316843826167386</v>
      </c>
      <c r="L6" s="147">
        <v>-8.5595790020035256</v>
      </c>
      <c r="M6" s="147">
        <v>-20.923815805482803</v>
      </c>
      <c r="N6" s="147">
        <v>-38.836546540924097</v>
      </c>
      <c r="O6" s="147">
        <v>-23.578362576196511</v>
      </c>
      <c r="P6" s="147">
        <v>-56.511326048977097</v>
      </c>
      <c r="Q6" s="147">
        <v>47.054699127707792</v>
      </c>
      <c r="R6" s="147">
        <v>-17.253015181561072</v>
      </c>
      <c r="S6" s="147">
        <v>-14.204951716443126</v>
      </c>
      <c r="T6" s="147">
        <v>-2.7890094223703921</v>
      </c>
      <c r="U6" s="147">
        <v>24.096559585850198</v>
      </c>
      <c r="V6" s="147">
        <v>65.998722060898203</v>
      </c>
      <c r="W6" s="147">
        <v>-17.822760997784957</v>
      </c>
      <c r="X6" s="147">
        <v>33.377144123897025</v>
      </c>
      <c r="Y6" s="147">
        <v>-10.031801842462318</v>
      </c>
      <c r="Z6" s="230">
        <v>11.866696863987602</v>
      </c>
    </row>
  </sheetData>
  <mergeCells count="1">
    <mergeCell ref="X2:Z2"/>
  </mergeCells>
  <phoneticPr fontId="49" type="noConversion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ignoredErrors>
    <ignoredError sqref="B3:Z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Z24"/>
  <sheetViews>
    <sheetView zoomScaleNormal="100" workbookViewId="0"/>
  </sheetViews>
  <sheetFormatPr defaultColWidth="30.5703125" defaultRowHeight="12.75" x14ac:dyDescent="0.2"/>
  <cols>
    <col min="1" max="1" width="18.7109375" style="9" customWidth="1"/>
    <col min="2" max="2" width="7.7109375" style="9" customWidth="1"/>
    <col min="3" max="3" width="8.7109375" style="9" bestFit="1" customWidth="1"/>
    <col min="4" max="8" width="7.7109375" style="15" customWidth="1"/>
    <col min="9" max="26" width="7.7109375" style="9" customWidth="1"/>
    <col min="27" max="16384" width="30.5703125" style="9"/>
  </cols>
  <sheetData>
    <row r="1" spans="1:26" ht="30" customHeight="1" x14ac:dyDescent="0.2">
      <c r="A1" s="266" t="s">
        <v>137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</row>
    <row r="2" spans="1:26" ht="15" customHeight="1" x14ac:dyDescent="0.2"/>
    <row r="3" spans="1:26" s="16" customFormat="1" ht="15" customHeight="1" x14ac:dyDescent="0.25">
      <c r="A3" s="268" t="s">
        <v>1</v>
      </c>
      <c r="B3" s="333">
        <v>1999</v>
      </c>
      <c r="C3" s="248">
        <v>2000</v>
      </c>
      <c r="D3" s="248">
        <v>2001</v>
      </c>
      <c r="E3" s="248">
        <v>2002</v>
      </c>
      <c r="F3" s="248">
        <v>2003</v>
      </c>
      <c r="G3" s="248">
        <v>2004</v>
      </c>
      <c r="H3" s="248">
        <v>2005</v>
      </c>
      <c r="I3" s="248">
        <v>2006</v>
      </c>
      <c r="J3" s="248">
        <v>2007</v>
      </c>
      <c r="K3" s="248">
        <v>2008</v>
      </c>
      <c r="L3" s="248">
        <v>2009</v>
      </c>
      <c r="M3" s="248">
        <v>2010</v>
      </c>
      <c r="N3" s="248">
        <v>2011</v>
      </c>
      <c r="O3" s="248">
        <v>2012</v>
      </c>
      <c r="P3" s="248">
        <v>2013</v>
      </c>
      <c r="Q3" s="248">
        <v>2014</v>
      </c>
      <c r="R3" s="248">
        <v>2015</v>
      </c>
      <c r="S3" s="248">
        <v>2016</v>
      </c>
      <c r="T3" s="248">
        <v>2017</v>
      </c>
      <c r="U3" s="248">
        <v>2018</v>
      </c>
      <c r="V3" s="248">
        <v>2019</v>
      </c>
      <c r="W3" s="248">
        <v>2020</v>
      </c>
      <c r="X3" s="248">
        <v>2021</v>
      </c>
      <c r="Y3" s="248">
        <v>2022</v>
      </c>
      <c r="Z3" s="240">
        <v>2023</v>
      </c>
    </row>
    <row r="4" spans="1:26" ht="15" customHeight="1" x14ac:dyDescent="0.2">
      <c r="A4" s="209"/>
      <c r="B4" s="331" t="s">
        <v>84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32"/>
    </row>
    <row r="5" spans="1:26" s="16" customFormat="1" ht="15" customHeight="1" x14ac:dyDescent="0.25">
      <c r="A5" s="210" t="s">
        <v>25</v>
      </c>
      <c r="B5" s="216">
        <v>859.16375298899436</v>
      </c>
      <c r="C5" s="152">
        <v>979.84900000000005</v>
      </c>
      <c r="D5" s="152">
        <v>1053.723</v>
      </c>
      <c r="E5" s="152">
        <v>753.12199999999996</v>
      </c>
      <c r="F5" s="152">
        <v>1070.915</v>
      </c>
      <c r="G5" s="152">
        <v>1017.818</v>
      </c>
      <c r="H5" s="152">
        <v>1136.577</v>
      </c>
      <c r="I5" s="152">
        <v>912.92200000000003</v>
      </c>
      <c r="J5" s="152">
        <v>806.06799999999998</v>
      </c>
      <c r="K5" s="152">
        <v>580.75</v>
      </c>
      <c r="L5" s="152">
        <v>540.66</v>
      </c>
      <c r="M5" s="152">
        <v>381.5</v>
      </c>
      <c r="N5" s="152">
        <v>192.779</v>
      </c>
      <c r="O5" s="152">
        <v>95.325999999999993</v>
      </c>
      <c r="P5" s="152">
        <v>21.100999999999999</v>
      </c>
      <c r="Q5" s="152">
        <v>135.995</v>
      </c>
      <c r="R5" s="152">
        <v>16.213999999999999</v>
      </c>
      <c r="S5" s="152">
        <v>7.3280000000000003</v>
      </c>
      <c r="T5" s="152">
        <v>5.0620000000000003</v>
      </c>
      <c r="U5" s="152">
        <v>4.4790000000000001</v>
      </c>
      <c r="V5" s="152">
        <v>51.819000000000003</v>
      </c>
      <c r="W5" s="152">
        <v>14.683999999999999</v>
      </c>
      <c r="X5" s="152">
        <v>14.567</v>
      </c>
      <c r="Y5" s="152">
        <v>39.862000000000002</v>
      </c>
      <c r="Z5" s="253">
        <v>27.497</v>
      </c>
    </row>
    <row r="6" spans="1:26" ht="15" customHeight="1" x14ac:dyDescent="0.2">
      <c r="A6" s="211" t="s">
        <v>26</v>
      </c>
      <c r="B6" s="251">
        <v>73.104990523015999</v>
      </c>
      <c r="C6" s="139">
        <v>120.68524701100569</v>
      </c>
      <c r="D6" s="139">
        <v>73.87399999999991</v>
      </c>
      <c r="E6" s="139">
        <v>-300.601</v>
      </c>
      <c r="F6" s="139">
        <v>317.79300000000001</v>
      </c>
      <c r="G6" s="139">
        <v>-53.09699999999998</v>
      </c>
      <c r="H6" s="139">
        <v>118.75900000000001</v>
      </c>
      <c r="I6" s="139">
        <v>-223.65499999999997</v>
      </c>
      <c r="J6" s="139">
        <v>-106.85400000000004</v>
      </c>
      <c r="K6" s="139">
        <v>-225.31799999999998</v>
      </c>
      <c r="L6" s="139">
        <v>-40.090000000000032</v>
      </c>
      <c r="M6" s="139">
        <v>-159.15999999999997</v>
      </c>
      <c r="N6" s="139">
        <v>-188.721</v>
      </c>
      <c r="O6" s="139">
        <v>-97.453000000000003</v>
      </c>
      <c r="P6" s="139">
        <v>-74.224999999999994</v>
      </c>
      <c r="Q6" s="139">
        <v>114.89400000000001</v>
      </c>
      <c r="R6" s="139">
        <v>-119.78100000000001</v>
      </c>
      <c r="S6" s="139">
        <v>-8.8859999999999992</v>
      </c>
      <c r="T6" s="139">
        <v>-2.266</v>
      </c>
      <c r="U6" s="139">
        <v>-0.58300000000000018</v>
      </c>
      <c r="V6" s="139">
        <v>47.34</v>
      </c>
      <c r="W6" s="139">
        <v>-37.135000000000005</v>
      </c>
      <c r="X6" s="139">
        <v>-0.1169999999999991</v>
      </c>
      <c r="Y6" s="139">
        <v>25.295000000000002</v>
      </c>
      <c r="Z6" s="150">
        <v>-12.365000000000002</v>
      </c>
    </row>
    <row r="7" spans="1:26" ht="15" customHeight="1" x14ac:dyDescent="0.2">
      <c r="A7" s="212" t="s">
        <v>27</v>
      </c>
      <c r="B7" s="218">
        <v>9.300194083922575</v>
      </c>
      <c r="C7" s="172">
        <v>14.046827114289551</v>
      </c>
      <c r="D7" s="172">
        <v>7.5393249368014725</v>
      </c>
      <c r="E7" s="172">
        <v>-28.527516244781602</v>
      </c>
      <c r="F7" s="172">
        <v>42.196748999498098</v>
      </c>
      <c r="G7" s="172">
        <v>-4.9580965809611355</v>
      </c>
      <c r="H7" s="172">
        <v>11.667999583422572</v>
      </c>
      <c r="I7" s="172">
        <v>-19.677945268996289</v>
      </c>
      <c r="J7" s="172">
        <v>-11.704614413936786</v>
      </c>
      <c r="K7" s="172">
        <v>-27.952728553918526</v>
      </c>
      <c r="L7" s="172">
        <v>-6.9031424881618619</v>
      </c>
      <c r="M7" s="172">
        <v>-29.43809418118596</v>
      </c>
      <c r="N7" s="172">
        <v>-49.468152031454778</v>
      </c>
      <c r="O7" s="172">
        <v>-50.551667972133899</v>
      </c>
      <c r="P7" s="172">
        <v>-77.86438117617439</v>
      </c>
      <c r="Q7" s="172">
        <v>544.49552153926356</v>
      </c>
      <c r="R7" s="172">
        <v>-88.077502849369466</v>
      </c>
      <c r="S7" s="172">
        <v>-54.804489946959414</v>
      </c>
      <c r="T7" s="172">
        <v>-30.922489082969427</v>
      </c>
      <c r="U7" s="172">
        <v>-11.517186882655084</v>
      </c>
      <c r="V7" s="172">
        <v>1056.932350971199</v>
      </c>
      <c r="W7" s="172">
        <v>-71.662903568189279</v>
      </c>
      <c r="X7" s="172">
        <v>-0.79678561699808581</v>
      </c>
      <c r="Y7" s="172">
        <v>173.64591199286056</v>
      </c>
      <c r="Z7" s="174">
        <v>-31.01951733480508</v>
      </c>
    </row>
    <row r="8" spans="1:26" ht="15" customHeight="1" x14ac:dyDescent="0.2">
      <c r="A8" s="264"/>
      <c r="B8" s="331" t="s">
        <v>85</v>
      </c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32"/>
    </row>
    <row r="9" spans="1:26" ht="15" customHeight="1" x14ac:dyDescent="0.2">
      <c r="A9" s="210" t="s">
        <v>25</v>
      </c>
      <c r="B9" s="216">
        <v>1816.5684537796899</v>
      </c>
      <c r="C9" s="152">
        <v>1627.3789999999999</v>
      </c>
      <c r="D9" s="152">
        <v>1601.864</v>
      </c>
      <c r="E9" s="152">
        <v>1383.9259999999999</v>
      </c>
      <c r="F9" s="152">
        <v>2306.6370000000002</v>
      </c>
      <c r="G9" s="152">
        <v>2466.808</v>
      </c>
      <c r="H9" s="152">
        <v>2065.393</v>
      </c>
      <c r="I9" s="152">
        <v>2153.0839999999998</v>
      </c>
      <c r="J9" s="152">
        <v>1446.806</v>
      </c>
      <c r="K9" s="152">
        <v>1370.2139999999999</v>
      </c>
      <c r="L9" s="152">
        <v>1445.441</v>
      </c>
      <c r="M9" s="152">
        <v>1190.79</v>
      </c>
      <c r="N9" s="152">
        <v>690.33900000000006</v>
      </c>
      <c r="O9" s="152">
        <v>771.05899999999997</v>
      </c>
      <c r="P9" s="152">
        <v>361.42500000000001</v>
      </c>
      <c r="Q9" s="152">
        <v>508.791</v>
      </c>
      <c r="R9" s="152">
        <v>325.56599999999997</v>
      </c>
      <c r="S9" s="152">
        <v>274.279</v>
      </c>
      <c r="T9" s="152">
        <v>240.73</v>
      </c>
      <c r="U9" s="152">
        <v>380.99599999999998</v>
      </c>
      <c r="V9" s="152">
        <v>607.86</v>
      </c>
      <c r="W9" s="152">
        <v>454.97800000000001</v>
      </c>
      <c r="X9" s="152">
        <v>712.12199999999996</v>
      </c>
      <c r="Y9" s="152">
        <v>514.86099999999999</v>
      </c>
      <c r="Z9" s="253">
        <v>485.18400000000003</v>
      </c>
    </row>
    <row r="10" spans="1:26" ht="15" customHeight="1" x14ac:dyDescent="0.2">
      <c r="A10" s="211" t="s">
        <v>26</v>
      </c>
      <c r="B10" s="251">
        <v>506.35810088469066</v>
      </c>
      <c r="C10" s="139">
        <v>-189.18945377968998</v>
      </c>
      <c r="D10" s="139">
        <v>-25.514999999999873</v>
      </c>
      <c r="E10" s="139">
        <v>-217.9380000000001</v>
      </c>
      <c r="F10" s="139">
        <v>922.71100000000024</v>
      </c>
      <c r="G10" s="139">
        <v>160.17099999999982</v>
      </c>
      <c r="H10" s="139">
        <v>-401.41499999999996</v>
      </c>
      <c r="I10" s="139">
        <v>87.690999999999804</v>
      </c>
      <c r="J10" s="139">
        <v>-706.27799999999979</v>
      </c>
      <c r="K10" s="139">
        <v>-76.592000000000098</v>
      </c>
      <c r="L10" s="139">
        <v>75.227000000000089</v>
      </c>
      <c r="M10" s="139">
        <v>-254.65100000000007</v>
      </c>
      <c r="N10" s="139">
        <v>-500.45099999999991</v>
      </c>
      <c r="O10" s="139">
        <v>80.719999999999914</v>
      </c>
      <c r="P10" s="139">
        <v>-409.63399999999996</v>
      </c>
      <c r="Q10" s="139">
        <v>147.36599999999999</v>
      </c>
      <c r="R10" s="139">
        <v>-183.22500000000002</v>
      </c>
      <c r="S10" s="139">
        <v>-51.286999999999978</v>
      </c>
      <c r="T10" s="139">
        <v>-33.549000000000007</v>
      </c>
      <c r="U10" s="139">
        <v>140.26599999999999</v>
      </c>
      <c r="V10" s="139">
        <v>226.86400000000003</v>
      </c>
      <c r="W10" s="139">
        <v>-152.88200000000001</v>
      </c>
      <c r="X10" s="139">
        <v>257.14399999999995</v>
      </c>
      <c r="Y10" s="139">
        <v>-197.26099999999997</v>
      </c>
      <c r="Z10" s="150">
        <v>-29.676999999999964</v>
      </c>
    </row>
    <row r="11" spans="1:26" ht="15" customHeight="1" x14ac:dyDescent="0.2">
      <c r="A11" s="212" t="s">
        <v>27</v>
      </c>
      <c r="B11" s="218">
        <v>38.647084398765273</v>
      </c>
      <c r="C11" s="172">
        <v>-10.414661412073301</v>
      </c>
      <c r="D11" s="172">
        <v>-1.5678585013079283</v>
      </c>
      <c r="E11" s="172">
        <v>-13.605274854794169</v>
      </c>
      <c r="F11" s="172">
        <v>66.673434851285435</v>
      </c>
      <c r="G11" s="172">
        <v>6.9439187873947983</v>
      </c>
      <c r="H11" s="172">
        <v>-16.272648702290571</v>
      </c>
      <c r="I11" s="172">
        <v>4.2457295052321653</v>
      </c>
      <c r="J11" s="172">
        <v>-32.80308617778033</v>
      </c>
      <c r="K11" s="172">
        <v>-5.2938680099474329</v>
      </c>
      <c r="L11" s="172">
        <v>5.490164310100476</v>
      </c>
      <c r="M11" s="172">
        <v>-17.617529874965498</v>
      </c>
      <c r="N11" s="172">
        <v>-42.026805734008512</v>
      </c>
      <c r="O11" s="172">
        <v>11.692805998212453</v>
      </c>
      <c r="P11" s="172">
        <v>-53.126155067251659</v>
      </c>
      <c r="Q11" s="172">
        <v>40.773604482257731</v>
      </c>
      <c r="R11" s="172">
        <v>-36.011839832072503</v>
      </c>
      <c r="S11" s="172">
        <v>-15.753180614683348</v>
      </c>
      <c r="T11" s="172">
        <v>-12.231705671961768</v>
      </c>
      <c r="U11" s="172">
        <v>58.266938063390519</v>
      </c>
      <c r="V11" s="172">
        <v>59.544982099549614</v>
      </c>
      <c r="W11" s="172">
        <v>-25.150857105254499</v>
      </c>
      <c r="X11" s="172">
        <v>56.517897568673646</v>
      </c>
      <c r="Y11" s="172">
        <v>-27.700450203757221</v>
      </c>
      <c r="Z11" s="174">
        <v>-5.7640800138289645</v>
      </c>
    </row>
    <row r="12" spans="1:26" ht="15" customHeight="1" x14ac:dyDescent="0.2">
      <c r="A12" s="264"/>
      <c r="B12" s="331" t="s">
        <v>86</v>
      </c>
      <c r="C12" s="321"/>
      <c r="D12" s="321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/>
      <c r="P12" s="321"/>
      <c r="Q12" s="321"/>
      <c r="R12" s="321"/>
      <c r="S12" s="321"/>
      <c r="T12" s="321"/>
      <c r="U12" s="321"/>
      <c r="V12" s="321"/>
      <c r="W12" s="321"/>
      <c r="X12" s="321"/>
      <c r="Y12" s="321"/>
      <c r="Z12" s="332"/>
    </row>
    <row r="13" spans="1:26" ht="15" customHeight="1" x14ac:dyDescent="0.2">
      <c r="A13" s="210" t="s">
        <v>25</v>
      </c>
      <c r="B13" s="216">
        <v>784.72320492493304</v>
      </c>
      <c r="C13" s="152">
        <v>1410.482</v>
      </c>
      <c r="D13" s="152">
        <v>878.62199999999996</v>
      </c>
      <c r="E13" s="152">
        <v>775.52099999999996</v>
      </c>
      <c r="F13" s="152">
        <v>1162.19</v>
      </c>
      <c r="G13" s="152">
        <v>1230.498</v>
      </c>
      <c r="H13" s="152">
        <v>953.64499999999998</v>
      </c>
      <c r="I13" s="152">
        <v>951.77300000000002</v>
      </c>
      <c r="J13" s="152">
        <v>658.93200000000002</v>
      </c>
      <c r="K13" s="152">
        <v>595.87</v>
      </c>
      <c r="L13" s="152">
        <v>465.78</v>
      </c>
      <c r="M13" s="152">
        <v>303.67099999999999</v>
      </c>
      <c r="N13" s="152">
        <v>173.875</v>
      </c>
      <c r="O13" s="152">
        <v>107.39700000000001</v>
      </c>
      <c r="P13" s="152">
        <v>51.603999999999999</v>
      </c>
      <c r="Q13" s="152">
        <v>90.787999999999997</v>
      </c>
      <c r="R13" s="152">
        <v>94.48</v>
      </c>
      <c r="S13" s="152">
        <v>125.348</v>
      </c>
      <c r="T13" s="152">
        <v>132.94</v>
      </c>
      <c r="U13" s="152">
        <v>102.919</v>
      </c>
      <c r="V13" s="152">
        <v>213.142</v>
      </c>
      <c r="W13" s="152">
        <v>203.05799999999999</v>
      </c>
      <c r="X13" s="152">
        <v>272.935</v>
      </c>
      <c r="Y13" s="152">
        <v>278.02</v>
      </c>
      <c r="Z13" s="253">
        <v>288.59399999999999</v>
      </c>
    </row>
    <row r="14" spans="1:26" ht="15" customHeight="1" x14ac:dyDescent="0.2">
      <c r="A14" s="211" t="s">
        <v>26</v>
      </c>
      <c r="B14" s="251">
        <v>-116.62474758169049</v>
      </c>
      <c r="C14" s="139">
        <v>625.75879507506693</v>
      </c>
      <c r="D14" s="139">
        <v>-531.86</v>
      </c>
      <c r="E14" s="139">
        <v>-103.101</v>
      </c>
      <c r="F14" s="139">
        <v>386.6690000000001</v>
      </c>
      <c r="G14" s="139">
        <v>68.307999999999993</v>
      </c>
      <c r="H14" s="139">
        <v>-276.85300000000007</v>
      </c>
      <c r="I14" s="139">
        <v>-1.8719999999999573</v>
      </c>
      <c r="J14" s="139">
        <v>-292.84100000000001</v>
      </c>
      <c r="K14" s="139">
        <v>-63.062000000000012</v>
      </c>
      <c r="L14" s="139">
        <v>-130.09000000000003</v>
      </c>
      <c r="M14" s="139">
        <v>-162.10899999999998</v>
      </c>
      <c r="N14" s="139">
        <v>-129.79599999999999</v>
      </c>
      <c r="O14" s="139">
        <v>-66.477999999999994</v>
      </c>
      <c r="P14" s="139">
        <v>-55.793000000000006</v>
      </c>
      <c r="Q14" s="139">
        <v>39.183999999999997</v>
      </c>
      <c r="R14" s="139">
        <v>3.6920000000000073</v>
      </c>
      <c r="S14" s="139">
        <v>30.867999999999995</v>
      </c>
      <c r="T14" s="139">
        <v>7.5919999999999987</v>
      </c>
      <c r="U14" s="139">
        <v>-30.021000000000001</v>
      </c>
      <c r="V14" s="139">
        <v>110.223</v>
      </c>
      <c r="W14" s="139">
        <v>-10.084000000000003</v>
      </c>
      <c r="X14" s="139">
        <v>69.87700000000001</v>
      </c>
      <c r="Y14" s="139">
        <v>5.0849999999999795</v>
      </c>
      <c r="Z14" s="150">
        <v>10.574000000000012</v>
      </c>
    </row>
    <row r="15" spans="1:26" ht="15" customHeight="1" x14ac:dyDescent="0.2">
      <c r="A15" s="212" t="s">
        <v>27</v>
      </c>
      <c r="B15" s="218">
        <v>-12.938926333316703</v>
      </c>
      <c r="C15" s="172">
        <v>79.742613847506561</v>
      </c>
      <c r="D15" s="172">
        <v>-37.707677233739958</v>
      </c>
      <c r="E15" s="172">
        <v>-11.734397727350332</v>
      </c>
      <c r="F15" s="172">
        <v>49.85925590667437</v>
      </c>
      <c r="G15" s="172">
        <v>5.8775243290684065</v>
      </c>
      <c r="H15" s="172">
        <v>-22.499264525419793</v>
      </c>
      <c r="I15" s="172">
        <v>-0.19629946153966182</v>
      </c>
      <c r="J15" s="172">
        <v>-30.767945718149182</v>
      </c>
      <c r="K15" s="172">
        <v>-9.5703350269830558</v>
      </c>
      <c r="L15" s="172">
        <v>-21.831943209089232</v>
      </c>
      <c r="M15" s="172">
        <v>-34.803770020181204</v>
      </c>
      <c r="N15" s="172">
        <v>-42.742309934106316</v>
      </c>
      <c r="O15" s="172">
        <v>-38.233213515456498</v>
      </c>
      <c r="P15" s="172">
        <v>-51.950240695736383</v>
      </c>
      <c r="Q15" s="172">
        <v>75.932098286954485</v>
      </c>
      <c r="R15" s="172">
        <v>4.0666167334890257</v>
      </c>
      <c r="S15" s="172">
        <v>32.671464860287891</v>
      </c>
      <c r="T15" s="172">
        <v>6.0567380412930305</v>
      </c>
      <c r="U15" s="172">
        <v>-22.582367985557394</v>
      </c>
      <c r="V15" s="172">
        <v>107.09684314849541</v>
      </c>
      <c r="W15" s="172">
        <v>-4.7311182216550502</v>
      </c>
      <c r="X15" s="172">
        <v>34.412335391858484</v>
      </c>
      <c r="Y15" s="172">
        <v>1.8630809533405346</v>
      </c>
      <c r="Z15" s="174">
        <v>3.8033235019063527</v>
      </c>
    </row>
    <row r="16" spans="1:26" ht="15" customHeight="1" x14ac:dyDescent="0.2">
      <c r="A16" s="264"/>
      <c r="B16" s="331" t="s">
        <v>87</v>
      </c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332"/>
    </row>
    <row r="17" spans="1:26" ht="15" customHeight="1" x14ac:dyDescent="0.2">
      <c r="A17" s="210" t="s">
        <v>25</v>
      </c>
      <c r="B17" s="216">
        <v>2424.37521626633</v>
      </c>
      <c r="C17" s="152">
        <v>2202.4299999999998</v>
      </c>
      <c r="D17" s="152">
        <v>2078.4160000000002</v>
      </c>
      <c r="E17" s="152">
        <v>1914.931</v>
      </c>
      <c r="F17" s="152">
        <v>2798.3440000000001</v>
      </c>
      <c r="G17" s="152">
        <v>2399.1559999999999</v>
      </c>
      <c r="H17" s="152">
        <v>1934.127</v>
      </c>
      <c r="I17" s="152">
        <v>2052.7860000000001</v>
      </c>
      <c r="J17" s="152">
        <v>1230.7629999999999</v>
      </c>
      <c r="K17" s="152">
        <v>1700.0239999999999</v>
      </c>
      <c r="L17" s="152">
        <v>1436.761</v>
      </c>
      <c r="M17" s="152">
        <v>1163.1969999999999</v>
      </c>
      <c r="N17" s="152">
        <v>819.11</v>
      </c>
      <c r="O17" s="152">
        <v>461.06299999999999</v>
      </c>
      <c r="P17" s="152">
        <v>187.05500000000001</v>
      </c>
      <c r="Q17" s="152">
        <v>182.827</v>
      </c>
      <c r="R17" s="152">
        <v>314.51</v>
      </c>
      <c r="S17" s="152">
        <v>245.339</v>
      </c>
      <c r="T17" s="152">
        <v>255.21199999999999</v>
      </c>
      <c r="U17" s="152">
        <v>299.42099999999999</v>
      </c>
      <c r="V17" s="152">
        <v>436.68299999999999</v>
      </c>
      <c r="W17" s="152">
        <v>403.39400000000001</v>
      </c>
      <c r="X17" s="152">
        <v>437.30799999999999</v>
      </c>
      <c r="Y17" s="152">
        <v>460.97</v>
      </c>
      <c r="Z17" s="253">
        <v>645.43100000000004</v>
      </c>
    </row>
    <row r="18" spans="1:26" ht="15" customHeight="1" x14ac:dyDescent="0.2">
      <c r="A18" s="211" t="s">
        <v>26</v>
      </c>
      <c r="B18" s="251">
        <v>334.21423665088378</v>
      </c>
      <c r="C18" s="139">
        <v>-221.94521626633014</v>
      </c>
      <c r="D18" s="139">
        <v>-124.01399999999967</v>
      </c>
      <c r="E18" s="139">
        <v>-163.48500000000013</v>
      </c>
      <c r="F18" s="139">
        <v>883.41300000000001</v>
      </c>
      <c r="G18" s="139">
        <v>-399.1880000000001</v>
      </c>
      <c r="H18" s="139">
        <v>-465.029</v>
      </c>
      <c r="I18" s="139">
        <v>118.65900000000011</v>
      </c>
      <c r="J18" s="139">
        <v>-822.02300000000014</v>
      </c>
      <c r="K18" s="139">
        <v>469.26099999999997</v>
      </c>
      <c r="L18" s="139">
        <v>-263.26299999999992</v>
      </c>
      <c r="M18" s="139">
        <v>-273.56400000000008</v>
      </c>
      <c r="N18" s="139">
        <v>-344.08699999999988</v>
      </c>
      <c r="O18" s="139">
        <v>-358.04700000000003</v>
      </c>
      <c r="P18" s="139">
        <v>-274.00799999999998</v>
      </c>
      <c r="Q18" s="139">
        <v>-4.2280000000000086</v>
      </c>
      <c r="R18" s="139">
        <v>131.68299999999999</v>
      </c>
      <c r="S18" s="139">
        <v>-69.170999999999992</v>
      </c>
      <c r="T18" s="139">
        <v>9.8729999999999905</v>
      </c>
      <c r="U18" s="139">
        <v>44.209000000000003</v>
      </c>
      <c r="V18" s="139">
        <v>137.262</v>
      </c>
      <c r="W18" s="139">
        <v>-33.288999999999987</v>
      </c>
      <c r="X18" s="139">
        <v>33.913999999999987</v>
      </c>
      <c r="Y18" s="139">
        <v>23.662000000000035</v>
      </c>
      <c r="Z18" s="150">
        <v>184.46100000000001</v>
      </c>
    </row>
    <row r="19" spans="1:26" ht="15" customHeight="1" x14ac:dyDescent="0.2">
      <c r="A19" s="212" t="s">
        <v>27</v>
      </c>
      <c r="B19" s="218">
        <v>15.989880201111273</v>
      </c>
      <c r="C19" s="172">
        <v>-9.1547387045202484</v>
      </c>
      <c r="D19" s="172">
        <v>-5.6307805469413168</v>
      </c>
      <c r="E19" s="172">
        <v>-7.8658459134263836</v>
      </c>
      <c r="F19" s="172">
        <v>46.132889383481704</v>
      </c>
      <c r="G19" s="172">
        <v>-14.265151103652741</v>
      </c>
      <c r="H19" s="172">
        <v>-19.383024697018449</v>
      </c>
      <c r="I19" s="172">
        <v>6.13501595293382</v>
      </c>
      <c r="J19" s="172">
        <v>-40.044261798355997</v>
      </c>
      <c r="K19" s="172">
        <v>38.127649271224428</v>
      </c>
      <c r="L19" s="172">
        <v>-15.485840199903055</v>
      </c>
      <c r="M19" s="172">
        <v>-19.040327514457879</v>
      </c>
      <c r="N19" s="172">
        <v>-29.58114575604991</v>
      </c>
      <c r="O19" s="172">
        <v>-43.711711491741035</v>
      </c>
      <c r="P19" s="172">
        <v>-59.429622416025573</v>
      </c>
      <c r="Q19" s="172">
        <v>-2.2602977733821694</v>
      </c>
      <c r="R19" s="172">
        <v>72.026013663189786</v>
      </c>
      <c r="S19" s="172">
        <v>-21.993259355823348</v>
      </c>
      <c r="T19" s="172">
        <v>4.0242277012623395</v>
      </c>
      <c r="U19" s="172">
        <v>17.322461326269934</v>
      </c>
      <c r="V19" s="172">
        <v>45.842475978638774</v>
      </c>
      <c r="W19" s="172">
        <v>-7.6231499737796078</v>
      </c>
      <c r="X19" s="172">
        <v>8.4071652032504218</v>
      </c>
      <c r="Y19" s="172">
        <v>5.4108317250084692</v>
      </c>
      <c r="Z19" s="174">
        <v>40.015836171551285</v>
      </c>
    </row>
    <row r="20" spans="1:26" ht="15" customHeight="1" x14ac:dyDescent="0.2">
      <c r="A20" s="264"/>
      <c r="B20" s="331" t="s">
        <v>88</v>
      </c>
      <c r="C20" s="321"/>
      <c r="D20" s="321"/>
      <c r="E20" s="321"/>
      <c r="F20" s="321"/>
      <c r="G20" s="321"/>
      <c r="H20" s="321"/>
      <c r="I20" s="321"/>
      <c r="J20" s="321"/>
      <c r="K20" s="321"/>
      <c r="L20" s="321"/>
      <c r="M20" s="321"/>
      <c r="N20" s="321"/>
      <c r="O20" s="321"/>
      <c r="P20" s="321"/>
      <c r="Q20" s="321"/>
      <c r="R20" s="321"/>
      <c r="S20" s="321"/>
      <c r="T20" s="321"/>
      <c r="U20" s="321"/>
      <c r="V20" s="321"/>
      <c r="W20" s="321"/>
      <c r="X20" s="321"/>
      <c r="Y20" s="321"/>
      <c r="Z20" s="332"/>
    </row>
    <row r="21" spans="1:26" ht="15" customHeight="1" x14ac:dyDescent="0.2">
      <c r="A21" s="210" t="s">
        <v>25</v>
      </c>
      <c r="B21" s="216">
        <v>53.9108698683551</v>
      </c>
      <c r="C21" s="152">
        <v>102.345</v>
      </c>
      <c r="D21" s="152">
        <v>38.786999999999999</v>
      </c>
      <c r="E21" s="152">
        <v>34.156999999999996</v>
      </c>
      <c r="F21" s="152">
        <v>49.543999999999997</v>
      </c>
      <c r="G21" s="152">
        <v>26.603000000000002</v>
      </c>
      <c r="H21" s="203">
        <v>37.868000000000002</v>
      </c>
      <c r="I21" s="203">
        <v>38.176000000000002</v>
      </c>
      <c r="J21" s="203">
        <v>41.89</v>
      </c>
      <c r="K21" s="203">
        <v>22.616</v>
      </c>
      <c r="L21" s="203">
        <v>15.382999999999999</v>
      </c>
      <c r="M21" s="203">
        <v>47.996000000000002</v>
      </c>
      <c r="N21" s="203">
        <v>12.106999999999999</v>
      </c>
      <c r="O21" s="152">
        <v>8.1560000000000006</v>
      </c>
      <c r="P21" s="152">
        <v>6.3570000000000002</v>
      </c>
      <c r="Q21" s="152">
        <v>4.4290000000000003</v>
      </c>
      <c r="R21" s="152">
        <v>12.843999999999999</v>
      </c>
      <c r="S21" s="152">
        <v>2.8490000000000002</v>
      </c>
      <c r="T21" s="152">
        <v>2.927</v>
      </c>
      <c r="U21" s="152">
        <v>2.52</v>
      </c>
      <c r="V21" s="152">
        <v>2.4420000000000002</v>
      </c>
      <c r="W21" s="152">
        <v>2.0070000000000001</v>
      </c>
      <c r="X21" s="152">
        <v>1.0349999999999999</v>
      </c>
      <c r="Y21" s="152">
        <v>0</v>
      </c>
      <c r="Z21" s="253">
        <v>0.52800000000000002</v>
      </c>
    </row>
    <row r="22" spans="1:26" ht="15" customHeight="1" x14ac:dyDescent="0.2">
      <c r="A22" s="211" t="s">
        <v>26</v>
      </c>
      <c r="B22" s="251">
        <v>5.7151120453242186</v>
      </c>
      <c r="C22" s="139">
        <v>48.434130131644899</v>
      </c>
      <c r="D22" s="139">
        <v>-63.558</v>
      </c>
      <c r="E22" s="139">
        <v>-4.6300000000000026</v>
      </c>
      <c r="F22" s="139">
        <v>15.387</v>
      </c>
      <c r="G22" s="139">
        <v>-22.940999999999995</v>
      </c>
      <c r="H22" s="139">
        <v>11.265000000000001</v>
      </c>
      <c r="I22" s="139">
        <v>0.30799999999999983</v>
      </c>
      <c r="J22" s="139">
        <v>3.7139999999999986</v>
      </c>
      <c r="K22" s="139">
        <v>-19.274000000000001</v>
      </c>
      <c r="L22" s="139">
        <v>-7.2330000000000005</v>
      </c>
      <c r="M22" s="139">
        <v>32.613</v>
      </c>
      <c r="N22" s="139">
        <v>-35.889000000000003</v>
      </c>
      <c r="O22" s="139">
        <v>-3.9509999999999987</v>
      </c>
      <c r="P22" s="139">
        <v>-1.7990000000000004</v>
      </c>
      <c r="Q22" s="139">
        <v>-1.9279999999999999</v>
      </c>
      <c r="R22" s="139">
        <v>8.4149999999999991</v>
      </c>
      <c r="S22" s="139">
        <v>-9.9949999999999992</v>
      </c>
      <c r="T22" s="139">
        <v>7.7999999999999847E-2</v>
      </c>
      <c r="U22" s="139">
        <v>-0.40700000000000003</v>
      </c>
      <c r="V22" s="139">
        <v>-7.7999999999999847E-2</v>
      </c>
      <c r="W22" s="139">
        <v>-0.43500000000000005</v>
      </c>
      <c r="X22" s="139">
        <v>-0.9720000000000002</v>
      </c>
      <c r="Y22" s="139">
        <v>-1.0349999999999999</v>
      </c>
      <c r="Z22" s="150">
        <v>0.52800000000000002</v>
      </c>
    </row>
    <row r="23" spans="1:26" ht="15" customHeight="1" x14ac:dyDescent="0.2">
      <c r="A23" s="212" t="s">
        <v>27</v>
      </c>
      <c r="B23" s="218">
        <v>11.858122588941189</v>
      </c>
      <c r="C23" s="172">
        <v>89.841121558446659</v>
      </c>
      <c r="D23" s="172">
        <v>-62.101714788216334</v>
      </c>
      <c r="E23" s="172">
        <v>-11.936989197411506</v>
      </c>
      <c r="F23" s="172">
        <v>45.047867201452128</v>
      </c>
      <c r="G23" s="172">
        <v>-46.304295171968349</v>
      </c>
      <c r="H23" s="172">
        <v>42.344848325376837</v>
      </c>
      <c r="I23" s="172">
        <v>0.81335164254778824</v>
      </c>
      <c r="J23" s="172">
        <v>9.7286253143336054</v>
      </c>
      <c r="K23" s="172">
        <v>-46.010981141083796</v>
      </c>
      <c r="L23" s="172">
        <v>-31.981782808631067</v>
      </c>
      <c r="M23" s="172">
        <v>212.00676070987456</v>
      </c>
      <c r="N23" s="172">
        <v>-74.774981248437371</v>
      </c>
      <c r="O23" s="172">
        <v>-32.634013380688856</v>
      </c>
      <c r="P23" s="172">
        <v>-22.05738106915155</v>
      </c>
      <c r="Q23" s="172">
        <v>-30.328771433065903</v>
      </c>
      <c r="R23" s="172">
        <v>189.99774215398509</v>
      </c>
      <c r="S23" s="172">
        <v>-77.818436624104635</v>
      </c>
      <c r="T23" s="172">
        <v>2.7378027378027303</v>
      </c>
      <c r="U23" s="172">
        <v>-13.90502220703792</v>
      </c>
      <c r="V23" s="172">
        <v>-3.0952380952380842</v>
      </c>
      <c r="W23" s="172">
        <v>-17.813267813267821</v>
      </c>
      <c r="X23" s="172">
        <v>-48.430493273542609</v>
      </c>
      <c r="Y23" s="172">
        <v>-100</v>
      </c>
      <c r="Z23" s="295"/>
    </row>
    <row r="24" spans="1:26" ht="15" customHeight="1" x14ac:dyDescent="0.2">
      <c r="A24" s="250" t="s">
        <v>89</v>
      </c>
      <c r="B24" s="252">
        <v>5938.7414978283023</v>
      </c>
      <c r="C24" s="161">
        <v>6322.4849999999997</v>
      </c>
      <c r="D24" s="161">
        <v>5651.4120000000003</v>
      </c>
      <c r="E24" s="161">
        <v>4861.6570000000002</v>
      </c>
      <c r="F24" s="161">
        <v>7387.63</v>
      </c>
      <c r="G24" s="161">
        <v>7140.8829999999998</v>
      </c>
      <c r="H24" s="161">
        <v>6127.6100000000006</v>
      </c>
      <c r="I24" s="161">
        <v>6108.7410000000009</v>
      </c>
      <c r="J24" s="161">
        <v>4184.4589999999998</v>
      </c>
      <c r="K24" s="161">
        <v>4269.4740000000002</v>
      </c>
      <c r="L24" s="161">
        <v>3904.0250000000001</v>
      </c>
      <c r="M24" s="161">
        <v>3087.154</v>
      </c>
      <c r="N24" s="161">
        <v>1888.21</v>
      </c>
      <c r="O24" s="161">
        <v>1443.001</v>
      </c>
      <c r="P24" s="161">
        <v>627.54199999999992</v>
      </c>
      <c r="Q24" s="161">
        <v>922.83</v>
      </c>
      <c r="R24" s="161">
        <v>763.61400000000003</v>
      </c>
      <c r="S24" s="161">
        <v>655.14300000000003</v>
      </c>
      <c r="T24" s="161">
        <v>636.87099999999998</v>
      </c>
      <c r="U24" s="161">
        <v>790.33499999999992</v>
      </c>
      <c r="V24" s="161">
        <v>1311.9459999999999</v>
      </c>
      <c r="W24" s="161">
        <v>1078.1210000000001</v>
      </c>
      <c r="X24" s="161">
        <v>1437.9670000000001</v>
      </c>
      <c r="Y24" s="161">
        <v>1293.713</v>
      </c>
      <c r="Z24" s="170">
        <v>1447.2340000000002</v>
      </c>
    </row>
  </sheetData>
  <mergeCells count="5">
    <mergeCell ref="B4:Z4"/>
    <mergeCell ref="B8:Z8"/>
    <mergeCell ref="B12:Z12"/>
    <mergeCell ref="B16:Z16"/>
    <mergeCell ref="B20:Z2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AA49"/>
  <sheetViews>
    <sheetView zoomScaleNormal="100" workbookViewId="0"/>
  </sheetViews>
  <sheetFormatPr defaultColWidth="9.140625" defaultRowHeight="12.75" x14ac:dyDescent="0.2"/>
  <cols>
    <col min="1" max="1" width="18.7109375" style="9" customWidth="1"/>
    <col min="2" max="26" width="9.7109375" style="9" customWidth="1"/>
    <col min="27" max="16384" width="9.140625" style="9"/>
  </cols>
  <sheetData>
    <row r="1" spans="1:27" ht="30" customHeight="1" x14ac:dyDescent="0.2">
      <c r="A1" s="266" t="s">
        <v>138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81"/>
    </row>
    <row r="2" spans="1:27" ht="15" customHeight="1" x14ac:dyDescent="0.2"/>
    <row r="3" spans="1:27" ht="15" customHeight="1" x14ac:dyDescent="0.2">
      <c r="A3" s="268" t="s">
        <v>1</v>
      </c>
      <c r="B3" s="267" t="s">
        <v>83</v>
      </c>
      <c r="C3" s="267" t="s">
        <v>32</v>
      </c>
      <c r="D3" s="267" t="s">
        <v>2</v>
      </c>
      <c r="E3" s="267" t="s">
        <v>3</v>
      </c>
      <c r="F3" s="267" t="s">
        <v>4</v>
      </c>
      <c r="G3" s="267" t="s">
        <v>5</v>
      </c>
      <c r="H3" s="267" t="s">
        <v>6</v>
      </c>
      <c r="I3" s="267" t="s">
        <v>7</v>
      </c>
      <c r="J3" s="267" t="s">
        <v>8</v>
      </c>
      <c r="K3" s="267" t="s">
        <v>9</v>
      </c>
      <c r="L3" s="267" t="s">
        <v>10</v>
      </c>
      <c r="M3" s="267" t="s">
        <v>11</v>
      </c>
      <c r="N3" s="267" t="s">
        <v>12</v>
      </c>
      <c r="O3" s="267" t="s">
        <v>13</v>
      </c>
      <c r="P3" s="267" t="s">
        <v>14</v>
      </c>
      <c r="Q3" s="267" t="s">
        <v>15</v>
      </c>
      <c r="R3" s="267" t="s">
        <v>16</v>
      </c>
      <c r="S3" s="248" t="s">
        <v>17</v>
      </c>
      <c r="T3" s="248" t="s">
        <v>18</v>
      </c>
      <c r="U3" s="248">
        <v>2018</v>
      </c>
      <c r="V3" s="248">
        <v>2019</v>
      </c>
      <c r="W3" s="248">
        <v>2020</v>
      </c>
      <c r="X3" s="248">
        <v>2021</v>
      </c>
      <c r="Y3" s="248">
        <v>2022</v>
      </c>
      <c r="Z3" s="240">
        <v>2023</v>
      </c>
    </row>
    <row r="4" spans="1:27" ht="15" customHeight="1" x14ac:dyDescent="0.2">
      <c r="A4" s="331" t="s">
        <v>67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32"/>
      <c r="AA4" s="171"/>
    </row>
    <row r="5" spans="1:27" ht="15" customHeight="1" x14ac:dyDescent="0.2">
      <c r="A5" s="175" t="s">
        <v>25</v>
      </c>
      <c r="B5" s="152">
        <v>570.27532317290468</v>
      </c>
      <c r="C5" s="152">
        <v>576.31399999999996</v>
      </c>
      <c r="D5" s="152">
        <v>490.06</v>
      </c>
      <c r="E5" s="152">
        <v>402.13200000000001</v>
      </c>
      <c r="F5" s="152">
        <v>530.61699999999996</v>
      </c>
      <c r="G5" s="152">
        <v>717.01099999999997</v>
      </c>
      <c r="H5" s="152">
        <v>848.44100000000003</v>
      </c>
      <c r="I5" s="152">
        <v>811.77099999999996</v>
      </c>
      <c r="J5" s="152">
        <v>344.15300000000002</v>
      </c>
      <c r="K5" s="152">
        <v>329.62900000000002</v>
      </c>
      <c r="L5" s="152">
        <v>306.709</v>
      </c>
      <c r="M5" s="152">
        <v>192.15299999999999</v>
      </c>
      <c r="N5" s="152">
        <v>113.797</v>
      </c>
      <c r="O5" s="152">
        <v>77.573999999999998</v>
      </c>
      <c r="P5" s="152">
        <v>42.587000000000003</v>
      </c>
      <c r="Q5" s="152">
        <v>67.784999999999997</v>
      </c>
      <c r="R5" s="152">
        <v>51.04</v>
      </c>
      <c r="S5" s="152">
        <v>27.975000000000001</v>
      </c>
      <c r="T5" s="152">
        <v>73.12</v>
      </c>
      <c r="U5" s="152">
        <v>47.44</v>
      </c>
      <c r="V5" s="152">
        <v>131.852</v>
      </c>
      <c r="W5" s="152">
        <v>50.963999999999999</v>
      </c>
      <c r="X5" s="152">
        <v>177.05699999999999</v>
      </c>
      <c r="Y5" s="152">
        <v>214.298</v>
      </c>
      <c r="Z5" s="253">
        <v>225.863</v>
      </c>
    </row>
    <row r="6" spans="1:27" ht="15" customHeight="1" x14ac:dyDescent="0.2">
      <c r="A6" s="176" t="s">
        <v>26</v>
      </c>
      <c r="B6" s="139">
        <v>-72.566842434164641</v>
      </c>
      <c r="C6" s="139">
        <v>6.0386768270952871</v>
      </c>
      <c r="D6" s="139">
        <v>-86.253999999999962</v>
      </c>
      <c r="E6" s="139">
        <v>-87.927999999999997</v>
      </c>
      <c r="F6" s="139">
        <v>128.48499999999996</v>
      </c>
      <c r="G6" s="139">
        <v>186.39400000000001</v>
      </c>
      <c r="H6" s="139">
        <v>131.43000000000006</v>
      </c>
      <c r="I6" s="139">
        <v>-36.670000000000073</v>
      </c>
      <c r="J6" s="139">
        <v>-467.61799999999994</v>
      </c>
      <c r="K6" s="139">
        <v>-14.524000000000001</v>
      </c>
      <c r="L6" s="139">
        <v>-22.920000000000016</v>
      </c>
      <c r="M6" s="139">
        <v>-114.55600000000001</v>
      </c>
      <c r="N6" s="139">
        <v>-78.355999999999995</v>
      </c>
      <c r="O6" s="139">
        <v>-36.222999999999999</v>
      </c>
      <c r="P6" s="139">
        <v>-34.986999999999995</v>
      </c>
      <c r="Q6" s="139">
        <v>25.197999999999993</v>
      </c>
      <c r="R6" s="139">
        <v>-16.744999999999997</v>
      </c>
      <c r="S6" s="139">
        <v>-23.064999999999998</v>
      </c>
      <c r="T6" s="139">
        <v>45.145000000000003</v>
      </c>
      <c r="U6" s="139">
        <v>-25.680000000000007</v>
      </c>
      <c r="V6" s="139">
        <v>84.412000000000006</v>
      </c>
      <c r="W6" s="139">
        <v>-80.888000000000005</v>
      </c>
      <c r="X6" s="139">
        <v>126.09299999999999</v>
      </c>
      <c r="Y6" s="139">
        <v>37.241000000000014</v>
      </c>
      <c r="Z6" s="150">
        <v>11.564999999999998</v>
      </c>
    </row>
    <row r="7" spans="1:27" ht="15" customHeight="1" x14ac:dyDescent="0.2">
      <c r="A7" s="178" t="s">
        <v>27</v>
      </c>
      <c r="B7" s="172">
        <v>-11.28843848717297</v>
      </c>
      <c r="C7" s="172">
        <v>1.0589055113760182</v>
      </c>
      <c r="D7" s="172">
        <v>-14.966493959889915</v>
      </c>
      <c r="E7" s="172">
        <v>-17.942292780475853</v>
      </c>
      <c r="F7" s="172">
        <v>31.950951428884046</v>
      </c>
      <c r="G7" s="172">
        <v>35.127785201001856</v>
      </c>
      <c r="H7" s="172">
        <v>18.330262715634781</v>
      </c>
      <c r="I7" s="172">
        <v>-4.3220447856716078</v>
      </c>
      <c r="J7" s="172">
        <v>-57.604669297129348</v>
      </c>
      <c r="K7" s="172">
        <v>-4.2202160085775819</v>
      </c>
      <c r="L7" s="172">
        <v>-6.9532717084965228</v>
      </c>
      <c r="M7" s="172">
        <v>-37.350061458907305</v>
      </c>
      <c r="N7" s="172">
        <v>-40.777921760263958</v>
      </c>
      <c r="O7" s="172">
        <v>-31.831243354394225</v>
      </c>
      <c r="P7" s="172">
        <v>-45.101451517260941</v>
      </c>
      <c r="Q7" s="172">
        <v>59.168290792964974</v>
      </c>
      <c r="R7" s="172">
        <v>-24.703105406800908</v>
      </c>
      <c r="S7" s="172">
        <v>-45.19004702194357</v>
      </c>
      <c r="T7" s="172">
        <v>161.37622877569257</v>
      </c>
      <c r="U7" s="172">
        <v>-35.120350109409195</v>
      </c>
      <c r="V7" s="172">
        <v>177.93423271500845</v>
      </c>
      <c r="W7" s="172">
        <v>-61.347571519582566</v>
      </c>
      <c r="X7" s="172">
        <v>247.41582293383564</v>
      </c>
      <c r="Y7" s="172">
        <v>21.033339546021914</v>
      </c>
      <c r="Z7" s="174">
        <v>5.3966905897395279</v>
      </c>
    </row>
    <row r="8" spans="1:27" ht="15" customHeight="1" x14ac:dyDescent="0.2">
      <c r="A8" s="331" t="s">
        <v>68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32"/>
    </row>
    <row r="9" spans="1:27" ht="15" customHeight="1" x14ac:dyDescent="0.2">
      <c r="A9" s="175" t="s">
        <v>25</v>
      </c>
      <c r="B9" s="152">
        <v>980.13396891962384</v>
      </c>
      <c r="C9" s="152">
        <v>1259.0989999999999</v>
      </c>
      <c r="D9" s="152">
        <v>967.61800000000005</v>
      </c>
      <c r="E9" s="152">
        <v>853.99300000000005</v>
      </c>
      <c r="F9" s="152">
        <v>1283.4259999999999</v>
      </c>
      <c r="G9" s="152">
        <v>1014.799</v>
      </c>
      <c r="H9" s="152">
        <v>759.06100000000004</v>
      </c>
      <c r="I9" s="152">
        <v>845.03700000000003</v>
      </c>
      <c r="J9" s="152">
        <v>626.875</v>
      </c>
      <c r="K9" s="152">
        <v>580.37699999999995</v>
      </c>
      <c r="L9" s="152">
        <v>646.01599999999996</v>
      </c>
      <c r="M9" s="152">
        <v>477.31700000000001</v>
      </c>
      <c r="N9" s="152">
        <v>266.78800000000001</v>
      </c>
      <c r="O9" s="152">
        <v>129.64500000000001</v>
      </c>
      <c r="P9" s="152">
        <v>46.427</v>
      </c>
      <c r="Q9" s="152">
        <v>67.063999999999993</v>
      </c>
      <c r="R9" s="152">
        <v>104.872</v>
      </c>
      <c r="S9" s="152">
        <v>117.32</v>
      </c>
      <c r="T9" s="152">
        <v>81.78</v>
      </c>
      <c r="U9" s="152">
        <v>56.39</v>
      </c>
      <c r="V9" s="152">
        <v>133.928</v>
      </c>
      <c r="W9" s="152">
        <v>113.053</v>
      </c>
      <c r="X9" s="152">
        <v>187.387</v>
      </c>
      <c r="Y9" s="152">
        <v>206.98</v>
      </c>
      <c r="Z9" s="253">
        <v>271.22899999999998</v>
      </c>
    </row>
    <row r="10" spans="1:27" ht="15" customHeight="1" x14ac:dyDescent="0.2">
      <c r="A10" s="176" t="s">
        <v>26</v>
      </c>
      <c r="B10" s="139">
        <v>234.73017709307067</v>
      </c>
      <c r="C10" s="139">
        <v>278.96503108037609</v>
      </c>
      <c r="D10" s="139">
        <v>-291.48099999999988</v>
      </c>
      <c r="E10" s="139">
        <v>-113.625</v>
      </c>
      <c r="F10" s="139">
        <v>429.43299999999988</v>
      </c>
      <c r="G10" s="139">
        <v>-268.62699999999995</v>
      </c>
      <c r="H10" s="139">
        <v>-255.73799999999994</v>
      </c>
      <c r="I10" s="139">
        <v>85.975999999999999</v>
      </c>
      <c r="J10" s="139">
        <v>-218.16200000000003</v>
      </c>
      <c r="K10" s="139">
        <v>-46.498000000000047</v>
      </c>
      <c r="L10" s="139">
        <v>65.63900000000001</v>
      </c>
      <c r="M10" s="139">
        <v>-168.69899999999996</v>
      </c>
      <c r="N10" s="139">
        <v>-210.529</v>
      </c>
      <c r="O10" s="139">
        <v>-137.143</v>
      </c>
      <c r="P10" s="139">
        <v>-83.218000000000018</v>
      </c>
      <c r="Q10" s="139">
        <v>20.636999999999993</v>
      </c>
      <c r="R10" s="139">
        <v>37.808000000000007</v>
      </c>
      <c r="S10" s="139">
        <v>12.447999999999993</v>
      </c>
      <c r="T10" s="139">
        <v>-35.539999999999992</v>
      </c>
      <c r="U10" s="139">
        <v>-25.39</v>
      </c>
      <c r="V10" s="139">
        <v>77.537999999999997</v>
      </c>
      <c r="W10" s="139">
        <v>-20.875</v>
      </c>
      <c r="X10" s="139">
        <v>74.334000000000003</v>
      </c>
      <c r="Y10" s="139">
        <v>19.592999999999989</v>
      </c>
      <c r="Z10" s="150">
        <v>64.248999999999995</v>
      </c>
    </row>
    <row r="11" spans="1:27" ht="15" customHeight="1" x14ac:dyDescent="0.2">
      <c r="A11" s="178" t="s">
        <v>27</v>
      </c>
      <c r="B11" s="172">
        <v>31.490338480554669</v>
      </c>
      <c r="C11" s="172">
        <v>28.461928667554702</v>
      </c>
      <c r="D11" s="172">
        <v>-23.149966761946427</v>
      </c>
      <c r="E11" s="172">
        <v>-11.742753855343736</v>
      </c>
      <c r="F11" s="172">
        <v>50.285306788228937</v>
      </c>
      <c r="G11" s="172">
        <v>-20.93046268347376</v>
      </c>
      <c r="H11" s="172">
        <v>-25.200852582629661</v>
      </c>
      <c r="I11" s="172">
        <v>11.326625923344768</v>
      </c>
      <c r="J11" s="172">
        <v>-25.816857723389631</v>
      </c>
      <c r="K11" s="172">
        <v>-7.4174277168494562</v>
      </c>
      <c r="L11" s="172">
        <v>11.309717649045359</v>
      </c>
      <c r="M11" s="172">
        <v>-26.113749504656226</v>
      </c>
      <c r="N11" s="172">
        <v>-44.106746669404181</v>
      </c>
      <c r="O11" s="172">
        <v>-51.405235617793906</v>
      </c>
      <c r="P11" s="172">
        <v>-64.189131860079456</v>
      </c>
      <c r="Q11" s="172">
        <v>44.450427552932538</v>
      </c>
      <c r="R11" s="172">
        <v>56.375999045687706</v>
      </c>
      <c r="S11" s="172">
        <v>11.869707834312294</v>
      </c>
      <c r="T11" s="172">
        <v>-30.293215138083873</v>
      </c>
      <c r="U11" s="172">
        <v>-31.04671068720959</v>
      </c>
      <c r="V11" s="172">
        <v>137.50310338712538</v>
      </c>
      <c r="W11" s="172">
        <v>-15.586733170061528</v>
      </c>
      <c r="X11" s="172">
        <v>65.751461703802633</v>
      </c>
      <c r="Y11" s="172">
        <v>10.455901423257741</v>
      </c>
      <c r="Z11" s="174">
        <v>31.041163397429706</v>
      </c>
    </row>
    <row r="12" spans="1:27" ht="15" customHeight="1" x14ac:dyDescent="0.2">
      <c r="A12" s="331" t="s">
        <v>69</v>
      </c>
      <c r="B12" s="321"/>
      <c r="C12" s="321"/>
      <c r="D12" s="321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/>
      <c r="P12" s="321"/>
      <c r="Q12" s="321"/>
      <c r="R12" s="321"/>
      <c r="S12" s="321"/>
      <c r="T12" s="321"/>
      <c r="U12" s="321"/>
      <c r="V12" s="321"/>
      <c r="W12" s="321"/>
      <c r="X12" s="321"/>
      <c r="Y12" s="321"/>
      <c r="Z12" s="332"/>
    </row>
    <row r="13" spans="1:27" ht="15" customHeight="1" x14ac:dyDescent="0.2">
      <c r="A13" s="175" t="s">
        <v>25</v>
      </c>
      <c r="B13" s="152">
        <v>515.19003031601994</v>
      </c>
      <c r="C13" s="152">
        <v>432.947</v>
      </c>
      <c r="D13" s="152">
        <v>400.03199999999998</v>
      </c>
      <c r="E13" s="152">
        <v>468.66899999999998</v>
      </c>
      <c r="F13" s="152">
        <v>752.149</v>
      </c>
      <c r="G13" s="152">
        <v>609.86300000000006</v>
      </c>
      <c r="H13" s="152">
        <v>871.89300000000003</v>
      </c>
      <c r="I13" s="152">
        <v>394.35599999999999</v>
      </c>
      <c r="J13" s="152">
        <v>316.08600000000001</v>
      </c>
      <c r="K13" s="152">
        <v>334.58300000000003</v>
      </c>
      <c r="L13" s="152">
        <v>305.50299999999999</v>
      </c>
      <c r="M13" s="152">
        <v>212.89099999999999</v>
      </c>
      <c r="N13" s="152">
        <v>135.39500000000001</v>
      </c>
      <c r="O13" s="152">
        <v>55.594999999999999</v>
      </c>
      <c r="P13" s="152">
        <v>45.043999999999997</v>
      </c>
      <c r="Q13" s="152">
        <v>41.067999999999998</v>
      </c>
      <c r="R13" s="152">
        <v>112.194</v>
      </c>
      <c r="S13" s="152">
        <v>193.99299999999999</v>
      </c>
      <c r="T13" s="152">
        <v>162.43700000000001</v>
      </c>
      <c r="U13" s="152">
        <v>154.43799999999999</v>
      </c>
      <c r="V13" s="152">
        <v>249.64099999999999</v>
      </c>
      <c r="W13" s="152">
        <v>214.45400000000001</v>
      </c>
      <c r="X13" s="152">
        <v>257.38799999999998</v>
      </c>
      <c r="Y13" s="152">
        <v>242.32499999999999</v>
      </c>
      <c r="Z13" s="253">
        <v>352.55099999999999</v>
      </c>
    </row>
    <row r="14" spans="1:27" ht="15" customHeight="1" x14ac:dyDescent="0.2">
      <c r="A14" s="176" t="s">
        <v>26</v>
      </c>
      <c r="B14" s="139">
        <v>79.012740991700468</v>
      </c>
      <c r="C14" s="139">
        <v>-82.24303031601994</v>
      </c>
      <c r="D14" s="139">
        <v>-32.91500000000002</v>
      </c>
      <c r="E14" s="139">
        <v>68.637</v>
      </c>
      <c r="F14" s="139">
        <v>283.48</v>
      </c>
      <c r="G14" s="139">
        <v>-142.28599999999994</v>
      </c>
      <c r="H14" s="139">
        <v>262.02999999999997</v>
      </c>
      <c r="I14" s="139">
        <v>-477.53700000000003</v>
      </c>
      <c r="J14" s="139">
        <v>-78.269999999999982</v>
      </c>
      <c r="K14" s="139">
        <v>18.497000000000014</v>
      </c>
      <c r="L14" s="139">
        <v>-29.080000000000041</v>
      </c>
      <c r="M14" s="139">
        <v>-92.611999999999995</v>
      </c>
      <c r="N14" s="139">
        <v>-77.495999999999981</v>
      </c>
      <c r="O14" s="139">
        <v>-79.800000000000011</v>
      </c>
      <c r="P14" s="139">
        <v>-10.551000000000002</v>
      </c>
      <c r="Q14" s="139">
        <v>-3.9759999999999991</v>
      </c>
      <c r="R14" s="139">
        <v>71.126000000000005</v>
      </c>
      <c r="S14" s="139">
        <v>81.798999999999992</v>
      </c>
      <c r="T14" s="139">
        <v>-31.555999999999983</v>
      </c>
      <c r="U14" s="139">
        <v>-7.9990000000000236</v>
      </c>
      <c r="V14" s="139">
        <v>95.203000000000003</v>
      </c>
      <c r="W14" s="139">
        <v>-35.186999999999983</v>
      </c>
      <c r="X14" s="139">
        <v>42.933999999999969</v>
      </c>
      <c r="Y14" s="139">
        <v>-15.062999999999988</v>
      </c>
      <c r="Z14" s="150">
        <v>110.226</v>
      </c>
    </row>
    <row r="15" spans="1:27" ht="15" customHeight="1" x14ac:dyDescent="0.2">
      <c r="A15" s="178" t="s">
        <v>27</v>
      </c>
      <c r="B15" s="172">
        <v>18.114822326971392</v>
      </c>
      <c r="C15" s="172">
        <v>-15.963630015427842</v>
      </c>
      <c r="D15" s="172">
        <v>-7.602547193998344</v>
      </c>
      <c r="E15" s="172">
        <v>17.157877369810425</v>
      </c>
      <c r="F15" s="172">
        <v>60.48618534616115</v>
      </c>
      <c r="G15" s="172">
        <v>-18.917262404124703</v>
      </c>
      <c r="H15" s="172">
        <v>42.96538730829711</v>
      </c>
      <c r="I15" s="172">
        <v>-54.77013807886977</v>
      </c>
      <c r="J15" s="172">
        <v>-19.847548915193368</v>
      </c>
      <c r="K15" s="172">
        <v>5.851888410116235</v>
      </c>
      <c r="L15" s="172">
        <v>-8.6914158818589211</v>
      </c>
      <c r="M15" s="172">
        <v>-30.314595928681555</v>
      </c>
      <c r="N15" s="172">
        <v>-36.401726705215346</v>
      </c>
      <c r="O15" s="172">
        <v>-58.938660954983568</v>
      </c>
      <c r="P15" s="172">
        <v>-18.978325388973836</v>
      </c>
      <c r="Q15" s="172">
        <v>-8.8269247846549987</v>
      </c>
      <c r="R15" s="172">
        <v>173.19080549332818</v>
      </c>
      <c r="S15" s="172">
        <v>72.908533433160414</v>
      </c>
      <c r="T15" s="172">
        <v>-16.266566319403264</v>
      </c>
      <c r="U15" s="172">
        <v>-4.9243706790940589</v>
      </c>
      <c r="V15" s="172">
        <v>61.644802444994106</v>
      </c>
      <c r="W15" s="172">
        <v>-14.095040478126586</v>
      </c>
      <c r="X15" s="172">
        <v>20.02014418010387</v>
      </c>
      <c r="Y15" s="172">
        <v>-5.8522541843442522</v>
      </c>
      <c r="Z15" s="174">
        <v>45.486846177653973</v>
      </c>
    </row>
    <row r="16" spans="1:27" ht="15" customHeight="1" x14ac:dyDescent="0.2">
      <c r="A16" s="331" t="s">
        <v>70</v>
      </c>
      <c r="B16" s="321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332"/>
    </row>
    <row r="17" spans="1:26" ht="15" customHeight="1" x14ac:dyDescent="0.2">
      <c r="A17" s="175" t="s">
        <v>25</v>
      </c>
      <c r="B17" s="152">
        <v>522.16013262613171</v>
      </c>
      <c r="C17" s="152">
        <v>683.62599999999998</v>
      </c>
      <c r="D17" s="152">
        <v>451.54599999999999</v>
      </c>
      <c r="E17" s="152">
        <v>346.65199999999999</v>
      </c>
      <c r="F17" s="152">
        <v>489.58800000000002</v>
      </c>
      <c r="G17" s="152">
        <v>393.04199999999997</v>
      </c>
      <c r="H17" s="152">
        <v>347.92399999999998</v>
      </c>
      <c r="I17" s="152">
        <v>373.05500000000001</v>
      </c>
      <c r="J17" s="152">
        <v>166.94800000000001</v>
      </c>
      <c r="K17" s="152">
        <v>231.154</v>
      </c>
      <c r="L17" s="152">
        <v>199.762</v>
      </c>
      <c r="M17" s="152">
        <v>152.48699999999999</v>
      </c>
      <c r="N17" s="152">
        <v>121.486</v>
      </c>
      <c r="O17" s="152">
        <v>53.673000000000002</v>
      </c>
      <c r="P17" s="152">
        <v>19.065000000000001</v>
      </c>
      <c r="Q17" s="152">
        <v>22.693999999999999</v>
      </c>
      <c r="R17" s="152">
        <v>20.835999999999999</v>
      </c>
      <c r="S17" s="152">
        <v>12.441000000000001</v>
      </c>
      <c r="T17" s="152">
        <v>13.019</v>
      </c>
      <c r="U17" s="152">
        <v>13.302</v>
      </c>
      <c r="V17" s="152">
        <v>15.646000000000001</v>
      </c>
      <c r="W17" s="152">
        <v>13.268000000000001</v>
      </c>
      <c r="X17" s="152">
        <v>37.463000000000001</v>
      </c>
      <c r="Y17" s="152">
        <v>39.753999999999998</v>
      </c>
      <c r="Z17" s="253">
        <v>45.222999999999999</v>
      </c>
    </row>
    <row r="18" spans="1:26" ht="15" customHeight="1" x14ac:dyDescent="0.2">
      <c r="A18" s="176" t="s">
        <v>26</v>
      </c>
      <c r="B18" s="139">
        <v>31.131505420215206</v>
      </c>
      <c r="C18" s="139">
        <v>161.46586737386826</v>
      </c>
      <c r="D18" s="139">
        <v>-232.07999999999998</v>
      </c>
      <c r="E18" s="139">
        <v>-104.89400000000001</v>
      </c>
      <c r="F18" s="139">
        <v>142.93600000000004</v>
      </c>
      <c r="G18" s="139">
        <v>-96.546000000000049</v>
      </c>
      <c r="H18" s="139">
        <v>-45.117999999999995</v>
      </c>
      <c r="I18" s="139">
        <v>25.131000000000029</v>
      </c>
      <c r="J18" s="139">
        <v>-206.107</v>
      </c>
      <c r="K18" s="139">
        <v>64.205999999999989</v>
      </c>
      <c r="L18" s="139">
        <v>-31.391999999999996</v>
      </c>
      <c r="M18" s="139">
        <v>-47.275000000000006</v>
      </c>
      <c r="N18" s="139">
        <v>-31.000999999999991</v>
      </c>
      <c r="O18" s="139">
        <v>-67.813000000000002</v>
      </c>
      <c r="P18" s="139">
        <v>-34.608000000000004</v>
      </c>
      <c r="Q18" s="139">
        <v>3.6289999999999978</v>
      </c>
      <c r="R18" s="139">
        <v>-1.8580000000000005</v>
      </c>
      <c r="S18" s="139">
        <v>-8.3949999999999978</v>
      </c>
      <c r="T18" s="139">
        <v>0.5779999999999994</v>
      </c>
      <c r="U18" s="139">
        <v>0.28299999999999947</v>
      </c>
      <c r="V18" s="139">
        <v>2.3440000000000012</v>
      </c>
      <c r="W18" s="139">
        <v>-2.3780000000000001</v>
      </c>
      <c r="X18" s="139">
        <v>24.195</v>
      </c>
      <c r="Y18" s="139">
        <v>2.2909999999999968</v>
      </c>
      <c r="Z18" s="150">
        <v>5.4690000000000012</v>
      </c>
    </row>
    <row r="19" spans="1:26" ht="15" customHeight="1" x14ac:dyDescent="0.2">
      <c r="A19" s="178" t="s">
        <v>27</v>
      </c>
      <c r="B19" s="172">
        <v>6.3400591524290117</v>
      </c>
      <c r="C19" s="172">
        <v>30.922672430351604</v>
      </c>
      <c r="D19" s="172">
        <v>-33.948386983526078</v>
      </c>
      <c r="E19" s="172">
        <v>-23.22996992554469</v>
      </c>
      <c r="F19" s="172">
        <v>41.233282946586215</v>
      </c>
      <c r="G19" s="172">
        <v>-19.719846074658697</v>
      </c>
      <c r="H19" s="172">
        <v>-11.479180342049954</v>
      </c>
      <c r="I19" s="172">
        <v>7.2231291891332594</v>
      </c>
      <c r="J19" s="172">
        <v>-55.248421814477751</v>
      </c>
      <c r="K19" s="172">
        <v>38.458681745214072</v>
      </c>
      <c r="L19" s="172">
        <v>-13.580556685153622</v>
      </c>
      <c r="M19" s="172">
        <v>-23.665662137944153</v>
      </c>
      <c r="N19" s="172">
        <v>-20.330257661308828</v>
      </c>
      <c r="O19" s="172">
        <v>-55.819600612416245</v>
      </c>
      <c r="P19" s="172">
        <v>-64.479347157788823</v>
      </c>
      <c r="Q19" s="172">
        <v>19.034880671387345</v>
      </c>
      <c r="R19" s="172">
        <v>-8.1871860403630929</v>
      </c>
      <c r="S19" s="172">
        <v>-40.29084277212516</v>
      </c>
      <c r="T19" s="172">
        <v>4.6459287838598096</v>
      </c>
      <c r="U19" s="172">
        <v>2.1737460634457362</v>
      </c>
      <c r="V19" s="172">
        <v>17.621410314238474</v>
      </c>
      <c r="W19" s="172">
        <v>-15.198772849290554</v>
      </c>
      <c r="X19" s="172">
        <v>182.35604461863127</v>
      </c>
      <c r="Y19" s="172">
        <v>6.1153671622667716</v>
      </c>
      <c r="Z19" s="174">
        <v>13.757106203149384</v>
      </c>
    </row>
    <row r="20" spans="1:26" ht="15" customHeight="1" x14ac:dyDescent="0.2">
      <c r="A20" s="331" t="s">
        <v>71</v>
      </c>
      <c r="B20" s="321"/>
      <c r="C20" s="321"/>
      <c r="D20" s="321"/>
      <c r="E20" s="321"/>
      <c r="F20" s="321"/>
      <c r="G20" s="321"/>
      <c r="H20" s="321"/>
      <c r="I20" s="321"/>
      <c r="J20" s="321"/>
      <c r="K20" s="321"/>
      <c r="L20" s="321"/>
      <c r="M20" s="321"/>
      <c r="N20" s="321"/>
      <c r="O20" s="321"/>
      <c r="P20" s="321"/>
      <c r="Q20" s="321"/>
      <c r="R20" s="321"/>
      <c r="S20" s="321"/>
      <c r="T20" s="321"/>
      <c r="U20" s="321"/>
      <c r="V20" s="321"/>
      <c r="W20" s="321"/>
      <c r="X20" s="321"/>
      <c r="Y20" s="321"/>
      <c r="Z20" s="332"/>
    </row>
    <row r="21" spans="1:26" ht="15" customHeight="1" x14ac:dyDescent="0.2">
      <c r="A21" s="175" t="s">
        <v>25</v>
      </c>
      <c r="B21" s="152">
        <v>149.22712225051259</v>
      </c>
      <c r="C21" s="152">
        <v>123.54600000000001</v>
      </c>
      <c r="D21" s="152">
        <v>93.423000000000002</v>
      </c>
      <c r="E21" s="152">
        <v>96.185000000000002</v>
      </c>
      <c r="F21" s="152">
        <v>124.241</v>
      </c>
      <c r="G21" s="152">
        <v>123.396</v>
      </c>
      <c r="H21" s="152">
        <v>91.694000000000003</v>
      </c>
      <c r="I21" s="152">
        <v>112.663</v>
      </c>
      <c r="J21" s="152">
        <v>56.228999999999999</v>
      </c>
      <c r="K21" s="152">
        <v>75.840999999999994</v>
      </c>
      <c r="L21" s="152">
        <v>41.521999999999998</v>
      </c>
      <c r="M21" s="152">
        <v>65.034000000000006</v>
      </c>
      <c r="N21" s="152">
        <v>23.247</v>
      </c>
      <c r="O21" s="152">
        <v>14.337</v>
      </c>
      <c r="P21" s="152">
        <v>7.9809999999999999</v>
      </c>
      <c r="Q21" s="152">
        <v>14.243</v>
      </c>
      <c r="R21" s="152">
        <v>12.583</v>
      </c>
      <c r="S21" s="152">
        <v>7.282</v>
      </c>
      <c r="T21" s="152">
        <v>5.5670000000000002</v>
      </c>
      <c r="U21" s="152">
        <v>9.532</v>
      </c>
      <c r="V21" s="152">
        <v>16.98</v>
      </c>
      <c r="W21" s="152">
        <v>14.667</v>
      </c>
      <c r="X21" s="152">
        <v>17.844000000000001</v>
      </c>
      <c r="Y21" s="152">
        <v>16.087</v>
      </c>
      <c r="Z21" s="253">
        <v>11.246</v>
      </c>
    </row>
    <row r="22" spans="1:26" ht="15" customHeight="1" x14ac:dyDescent="0.2">
      <c r="A22" s="176" t="s">
        <v>26</v>
      </c>
      <c r="B22" s="139">
        <v>40.993249908328906</v>
      </c>
      <c r="C22" s="139">
        <v>-25.681122250512587</v>
      </c>
      <c r="D22" s="139">
        <v>-30</v>
      </c>
      <c r="E22" s="139">
        <v>2.7620000000000005</v>
      </c>
      <c r="F22" s="139">
        <v>28.055999999999997</v>
      </c>
      <c r="G22" s="139">
        <v>-0.84499999999999886</v>
      </c>
      <c r="H22" s="139">
        <v>-31.701999999999998</v>
      </c>
      <c r="I22" s="139">
        <v>20.968999999999994</v>
      </c>
      <c r="J22" s="139">
        <v>-56.433999999999997</v>
      </c>
      <c r="K22" s="139">
        <v>19.611999999999995</v>
      </c>
      <c r="L22" s="139">
        <v>-34.318999999999996</v>
      </c>
      <c r="M22" s="139">
        <v>23.512000000000008</v>
      </c>
      <c r="N22" s="139">
        <v>-41.787000000000006</v>
      </c>
      <c r="O22" s="139">
        <v>-8.91</v>
      </c>
      <c r="P22" s="139">
        <v>-6.3559999999999999</v>
      </c>
      <c r="Q22" s="139">
        <v>6.2620000000000005</v>
      </c>
      <c r="R22" s="139">
        <v>-1.6600000000000001</v>
      </c>
      <c r="S22" s="139">
        <v>-5.3010000000000002</v>
      </c>
      <c r="T22" s="139">
        <v>-1.7149999999999999</v>
      </c>
      <c r="U22" s="139">
        <v>3.9649999999999999</v>
      </c>
      <c r="V22" s="139">
        <v>7.4480000000000004</v>
      </c>
      <c r="W22" s="139">
        <v>-2.3130000000000006</v>
      </c>
      <c r="X22" s="139">
        <v>3.1770000000000014</v>
      </c>
      <c r="Y22" s="139">
        <v>-1.7570000000000014</v>
      </c>
      <c r="Z22" s="150">
        <v>-4.8409999999999993</v>
      </c>
    </row>
    <row r="23" spans="1:26" ht="15" customHeight="1" x14ac:dyDescent="0.2">
      <c r="A23" s="178" t="s">
        <v>27</v>
      </c>
      <c r="B23" s="172">
        <v>37.874695805697378</v>
      </c>
      <c r="C23" s="172">
        <v>-17.209420019104048</v>
      </c>
      <c r="D23" s="172">
        <v>-24.382011558447868</v>
      </c>
      <c r="E23" s="172">
        <v>2.9564454149406449</v>
      </c>
      <c r="F23" s="172">
        <v>29.168789312262831</v>
      </c>
      <c r="G23" s="172">
        <v>-0.68012974782881708</v>
      </c>
      <c r="H23" s="172">
        <v>-25.691270381535869</v>
      </c>
      <c r="I23" s="172">
        <v>22.868453770148523</v>
      </c>
      <c r="J23" s="172">
        <v>-50.090979292225477</v>
      </c>
      <c r="K23" s="172">
        <v>34.878799196144342</v>
      </c>
      <c r="L23" s="172">
        <v>-45.251249324244135</v>
      </c>
      <c r="M23" s="172">
        <v>56.625403400606935</v>
      </c>
      <c r="N23" s="172">
        <v>-64.254082479933587</v>
      </c>
      <c r="O23" s="172">
        <v>-38.327526132404174</v>
      </c>
      <c r="P23" s="172">
        <v>-44.332845086140757</v>
      </c>
      <c r="Q23" s="172">
        <v>78.461345696028076</v>
      </c>
      <c r="R23" s="172">
        <v>-11.654847995506568</v>
      </c>
      <c r="S23" s="172">
        <v>-42.128268298497972</v>
      </c>
      <c r="T23" s="172">
        <v>-23.551222191705577</v>
      </c>
      <c r="U23" s="172">
        <v>71.223280043111174</v>
      </c>
      <c r="V23" s="172">
        <v>78.136802349979021</v>
      </c>
      <c r="W23" s="172">
        <v>-13.621908127208481</v>
      </c>
      <c r="X23" s="172">
        <v>21.660871343833101</v>
      </c>
      <c r="Y23" s="172">
        <v>-9.8464469849809504</v>
      </c>
      <c r="Z23" s="174">
        <v>-30.092621371293582</v>
      </c>
    </row>
    <row r="24" spans="1:26" ht="15" customHeight="1" x14ac:dyDescent="0.2">
      <c r="A24" s="331" t="s">
        <v>72</v>
      </c>
      <c r="B24" s="321"/>
      <c r="C24" s="321"/>
      <c r="D24" s="321"/>
      <c r="E24" s="321"/>
      <c r="F24" s="321"/>
      <c r="G24" s="321"/>
      <c r="H24" s="321"/>
      <c r="I24" s="321"/>
      <c r="J24" s="321"/>
      <c r="K24" s="321"/>
      <c r="L24" s="321"/>
      <c r="M24" s="321"/>
      <c r="N24" s="321"/>
      <c r="O24" s="321"/>
      <c r="P24" s="321"/>
      <c r="Q24" s="321"/>
      <c r="R24" s="321"/>
      <c r="S24" s="321"/>
      <c r="T24" s="321"/>
      <c r="U24" s="321"/>
      <c r="V24" s="321"/>
      <c r="W24" s="321"/>
      <c r="X24" s="321"/>
      <c r="Y24" s="321"/>
      <c r="Z24" s="332"/>
    </row>
    <row r="25" spans="1:26" ht="15" customHeight="1" x14ac:dyDescent="0.2">
      <c r="A25" s="175" t="s">
        <v>25</v>
      </c>
      <c r="B25" s="152">
        <v>5.3262200003098741</v>
      </c>
      <c r="C25" s="152">
        <v>18.149000000000001</v>
      </c>
      <c r="D25" s="152">
        <v>12.871</v>
      </c>
      <c r="E25" s="152">
        <v>7.7439999999999998</v>
      </c>
      <c r="F25" s="152">
        <v>44.401000000000003</v>
      </c>
      <c r="G25" s="152">
        <v>46.747999999999998</v>
      </c>
      <c r="H25" s="152">
        <v>20.681999999999999</v>
      </c>
      <c r="I25" s="152">
        <v>11.185</v>
      </c>
      <c r="J25" s="152">
        <v>11.968</v>
      </c>
      <c r="K25" s="152">
        <v>12.287000000000001</v>
      </c>
      <c r="L25" s="152">
        <v>8.1929999999999996</v>
      </c>
      <c r="M25" s="152">
        <v>7.0490000000000004</v>
      </c>
      <c r="N25" s="152">
        <v>7.774</v>
      </c>
      <c r="O25" s="152">
        <v>1.8839999999999999</v>
      </c>
      <c r="P25" s="152">
        <v>0.60499999999999998</v>
      </c>
      <c r="Q25" s="152">
        <v>1.196</v>
      </c>
      <c r="R25" s="152">
        <v>1.5549999999999999</v>
      </c>
      <c r="S25" s="152">
        <v>0.33600000000000002</v>
      </c>
      <c r="T25" s="152">
        <v>0.52800000000000002</v>
      </c>
      <c r="U25" s="152">
        <v>0.45</v>
      </c>
      <c r="V25" s="152">
        <v>0.34200000000000003</v>
      </c>
      <c r="W25" s="152">
        <v>0.25</v>
      </c>
      <c r="X25" s="152">
        <v>2.2349999999999999</v>
      </c>
      <c r="Y25" s="152">
        <v>3.8450000000000002</v>
      </c>
      <c r="Z25" s="253">
        <v>1.7909999999999999</v>
      </c>
    </row>
    <row r="26" spans="1:26" ht="15" customHeight="1" x14ac:dyDescent="0.2">
      <c r="A26" s="176" t="s">
        <v>26</v>
      </c>
      <c r="B26" s="139">
        <v>1</v>
      </c>
      <c r="C26" s="139">
        <v>12.822779999690127</v>
      </c>
      <c r="D26" s="139">
        <v>-5</v>
      </c>
      <c r="E26" s="139">
        <v>-5.1270000000000007</v>
      </c>
      <c r="F26" s="139">
        <v>36.657000000000004</v>
      </c>
      <c r="G26" s="139">
        <v>2.3469999999999942</v>
      </c>
      <c r="H26" s="139">
        <v>-26.065999999999999</v>
      </c>
      <c r="I26" s="139">
        <v>-9.4969999999999981</v>
      </c>
      <c r="J26" s="139">
        <v>0.78299999999999947</v>
      </c>
      <c r="K26" s="139">
        <v>0.31900000000000084</v>
      </c>
      <c r="L26" s="139">
        <v>-4.0940000000000012</v>
      </c>
      <c r="M26" s="139">
        <v>-1.1439999999999992</v>
      </c>
      <c r="N26" s="139">
        <v>0.72499999999999964</v>
      </c>
      <c r="O26" s="139">
        <v>-5.8900000000000006</v>
      </c>
      <c r="P26" s="139">
        <v>-1.2789999999999999</v>
      </c>
      <c r="Q26" s="139">
        <v>0.59099999999999997</v>
      </c>
      <c r="R26" s="139">
        <v>0.35899999999999999</v>
      </c>
      <c r="S26" s="139">
        <v>-1.2189999999999999</v>
      </c>
      <c r="T26" s="139">
        <v>0.192</v>
      </c>
      <c r="U26" s="139">
        <v>-7.8000000000000014E-2</v>
      </c>
      <c r="V26" s="139">
        <v>-0.10799999999999998</v>
      </c>
      <c r="W26" s="139">
        <v>-9.2000000000000026E-2</v>
      </c>
      <c r="X26" s="139">
        <v>1.9849999999999999</v>
      </c>
      <c r="Y26" s="139">
        <v>1.6100000000000003</v>
      </c>
      <c r="Z26" s="150">
        <v>-2.0540000000000003</v>
      </c>
    </row>
    <row r="27" spans="1:26" ht="15" customHeight="1" x14ac:dyDescent="0.2">
      <c r="A27" s="178" t="s">
        <v>27</v>
      </c>
      <c r="B27" s="172">
        <v>7.2706469731641299</v>
      </c>
      <c r="C27" s="172">
        <v>240.74822292252497</v>
      </c>
      <c r="D27" s="172">
        <v>-29.081492093228277</v>
      </c>
      <c r="E27" s="172">
        <v>-39.83373475254448</v>
      </c>
      <c r="F27" s="172">
        <v>473.36002066115708</v>
      </c>
      <c r="G27" s="172">
        <v>5.2859169838517017</v>
      </c>
      <c r="H27" s="172">
        <v>-55.758535124497314</v>
      </c>
      <c r="I27" s="172">
        <v>-45.919156754665892</v>
      </c>
      <c r="J27" s="172">
        <v>7.0004470272686525</v>
      </c>
      <c r="K27" s="172">
        <v>2.6654411764705843</v>
      </c>
      <c r="L27" s="172">
        <v>-33.319768861398238</v>
      </c>
      <c r="M27" s="172">
        <v>-13.96313926522641</v>
      </c>
      <c r="N27" s="172">
        <v>10.285146829337499</v>
      </c>
      <c r="O27" s="172">
        <v>-75.765371751993825</v>
      </c>
      <c r="P27" s="172">
        <v>-67.887473460721864</v>
      </c>
      <c r="Q27" s="172">
        <v>97.685950413223139</v>
      </c>
      <c r="R27" s="172">
        <v>30.016722408026752</v>
      </c>
      <c r="S27" s="172">
        <v>-78.39228295819936</v>
      </c>
      <c r="T27" s="172">
        <v>57.142857142857139</v>
      </c>
      <c r="U27" s="172">
        <v>-14.77272727272727</v>
      </c>
      <c r="V27" s="172">
        <v>-24</v>
      </c>
      <c r="W27" s="172">
        <v>-26.900584795321649</v>
      </c>
      <c r="X27" s="172">
        <v>794</v>
      </c>
      <c r="Y27" s="172">
        <v>72.035794183445205</v>
      </c>
      <c r="Z27" s="174">
        <v>-53.420026007802349</v>
      </c>
    </row>
    <row r="28" spans="1:26" ht="15" customHeight="1" x14ac:dyDescent="0.2">
      <c r="A28" s="331" t="s">
        <v>73</v>
      </c>
      <c r="B28" s="321"/>
      <c r="C28" s="321"/>
      <c r="D28" s="321"/>
      <c r="E28" s="321"/>
      <c r="F28" s="321"/>
      <c r="G28" s="321"/>
      <c r="H28" s="321"/>
      <c r="I28" s="321"/>
      <c r="J28" s="321"/>
      <c r="K28" s="321"/>
      <c r="L28" s="321"/>
      <c r="M28" s="321"/>
      <c r="N28" s="321"/>
      <c r="O28" s="321"/>
      <c r="P28" s="321"/>
      <c r="Q28" s="321"/>
      <c r="R28" s="321"/>
      <c r="S28" s="321"/>
      <c r="T28" s="321"/>
      <c r="U28" s="321"/>
      <c r="V28" s="321"/>
      <c r="W28" s="321"/>
      <c r="X28" s="321"/>
      <c r="Y28" s="321"/>
      <c r="Z28" s="332"/>
    </row>
    <row r="29" spans="1:26" ht="15" customHeight="1" x14ac:dyDescent="0.2">
      <c r="A29" s="175" t="s">
        <v>25</v>
      </c>
      <c r="B29" s="152">
        <v>1843.1220852463757</v>
      </c>
      <c r="C29" s="152">
        <v>1477.4490000000001</v>
      </c>
      <c r="D29" s="152">
        <v>1474.05</v>
      </c>
      <c r="E29" s="152">
        <v>1311.691</v>
      </c>
      <c r="F29" s="152">
        <v>1984.8630000000001</v>
      </c>
      <c r="G29" s="152">
        <v>1935.1089999999999</v>
      </c>
      <c r="H29" s="152">
        <v>1537.2729999999999</v>
      </c>
      <c r="I29" s="152">
        <v>1670.81</v>
      </c>
      <c r="J29" s="152">
        <v>1289.819</v>
      </c>
      <c r="K29" s="152">
        <v>1261.249</v>
      </c>
      <c r="L29" s="152">
        <v>1447.549</v>
      </c>
      <c r="M29" s="152">
        <v>1121.9829999999999</v>
      </c>
      <c r="N29" s="152">
        <v>519.4</v>
      </c>
      <c r="O29" s="152">
        <v>682.21199999999999</v>
      </c>
      <c r="P29" s="152">
        <v>170.22399999999999</v>
      </c>
      <c r="Q29" s="152">
        <v>331.72800000000001</v>
      </c>
      <c r="R29" s="152">
        <v>228.32599999999999</v>
      </c>
      <c r="S29" s="152">
        <v>100.61199999999999</v>
      </c>
      <c r="T29" s="152">
        <v>95.506</v>
      </c>
      <c r="U29" s="152">
        <v>165.85599999999999</v>
      </c>
      <c r="V29" s="152">
        <v>299.47500000000002</v>
      </c>
      <c r="W29" s="152">
        <v>260.63</v>
      </c>
      <c r="X29" s="152">
        <v>399.37400000000002</v>
      </c>
      <c r="Y29" s="152">
        <v>361.89600000000002</v>
      </c>
      <c r="Z29" s="253">
        <v>287.286</v>
      </c>
    </row>
    <row r="30" spans="1:26" ht="15" customHeight="1" x14ac:dyDescent="0.2">
      <c r="A30" s="176" t="s">
        <v>26</v>
      </c>
      <c r="B30" s="139">
        <v>380.26721479958883</v>
      </c>
      <c r="C30" s="139">
        <v>-365.67308524637565</v>
      </c>
      <c r="D30" s="139">
        <v>-3.3990000000001146</v>
      </c>
      <c r="E30" s="139">
        <v>-162.35899999999992</v>
      </c>
      <c r="F30" s="139">
        <v>673.17200000000003</v>
      </c>
      <c r="G30" s="139">
        <v>-49.754000000000133</v>
      </c>
      <c r="H30" s="139">
        <v>-397.83600000000001</v>
      </c>
      <c r="I30" s="139">
        <v>133.53700000000003</v>
      </c>
      <c r="J30" s="139">
        <v>-380.99099999999999</v>
      </c>
      <c r="K30" s="139">
        <v>-28.569999999999936</v>
      </c>
      <c r="L30" s="139">
        <v>186.29999999999995</v>
      </c>
      <c r="M30" s="139">
        <v>-325.56600000000003</v>
      </c>
      <c r="N30" s="139">
        <v>-602.58299999999997</v>
      </c>
      <c r="O30" s="139">
        <v>162.81200000000001</v>
      </c>
      <c r="P30" s="139">
        <v>-511.988</v>
      </c>
      <c r="Q30" s="139">
        <v>161.50400000000002</v>
      </c>
      <c r="R30" s="139">
        <v>-103.40200000000002</v>
      </c>
      <c r="S30" s="139">
        <v>-127.714</v>
      </c>
      <c r="T30" s="139">
        <v>-5.1059999999999945</v>
      </c>
      <c r="U30" s="139">
        <v>70.349999999999994</v>
      </c>
      <c r="V30" s="139">
        <v>133.61900000000003</v>
      </c>
      <c r="W30" s="139">
        <v>-38.845000000000027</v>
      </c>
      <c r="X30" s="139">
        <v>138.74400000000003</v>
      </c>
      <c r="Y30" s="139">
        <v>-37.478000000000009</v>
      </c>
      <c r="Z30" s="150">
        <v>-74.610000000000014</v>
      </c>
    </row>
    <row r="31" spans="1:26" ht="15" customHeight="1" x14ac:dyDescent="0.2">
      <c r="A31" s="178" t="s">
        <v>27</v>
      </c>
      <c r="B31" s="172">
        <v>25.994869517264352</v>
      </c>
      <c r="C31" s="172">
        <v>-19.839873233220739</v>
      </c>
      <c r="D31" s="172">
        <v>-0.23005870253389737</v>
      </c>
      <c r="E31" s="172">
        <v>-11.014483904887884</v>
      </c>
      <c r="F31" s="172">
        <v>51.320928480869355</v>
      </c>
      <c r="G31" s="172">
        <v>-2.5066717451028175</v>
      </c>
      <c r="H31" s="172">
        <v>-20.558841905029645</v>
      </c>
      <c r="I31" s="172">
        <v>8.6866158450711097</v>
      </c>
      <c r="J31" s="172">
        <v>-22.802772308042208</v>
      </c>
      <c r="K31" s="172">
        <v>-2.2150394745309221</v>
      </c>
      <c r="L31" s="172">
        <v>14.771072167351562</v>
      </c>
      <c r="M31" s="172">
        <v>-22.490844869500105</v>
      </c>
      <c r="N31" s="172">
        <v>-53.706963474491154</v>
      </c>
      <c r="O31" s="172">
        <v>31.346168656141703</v>
      </c>
      <c r="P31" s="172">
        <v>-75.04822547829707</v>
      </c>
      <c r="Q31" s="172">
        <v>94.877338095685701</v>
      </c>
      <c r="R31" s="172">
        <v>-31.170718178748857</v>
      </c>
      <c r="S31" s="172">
        <v>-55.934935136602924</v>
      </c>
      <c r="T31" s="172">
        <v>-5.0749413588836223</v>
      </c>
      <c r="U31" s="172">
        <v>73.660293594119736</v>
      </c>
      <c r="V31" s="172">
        <v>80.563259695157271</v>
      </c>
      <c r="W31" s="172">
        <v>-12.971032640454139</v>
      </c>
      <c r="X31" s="172">
        <v>53.234086636227616</v>
      </c>
      <c r="Y31" s="172">
        <v>-9.3841862514835732</v>
      </c>
      <c r="Z31" s="174">
        <v>-20.616420187015059</v>
      </c>
    </row>
    <row r="32" spans="1:26" ht="15" customHeight="1" x14ac:dyDescent="0.2">
      <c r="A32" s="331" t="s">
        <v>74</v>
      </c>
      <c r="B32" s="321"/>
      <c r="C32" s="321"/>
      <c r="D32" s="321"/>
      <c r="E32" s="321"/>
      <c r="F32" s="321"/>
      <c r="G32" s="321"/>
      <c r="H32" s="321"/>
      <c r="I32" s="321"/>
      <c r="J32" s="321"/>
      <c r="K32" s="321"/>
      <c r="L32" s="321"/>
      <c r="M32" s="321"/>
      <c r="N32" s="321"/>
      <c r="O32" s="321"/>
      <c r="P32" s="321"/>
      <c r="Q32" s="321"/>
      <c r="R32" s="321"/>
      <c r="S32" s="321"/>
      <c r="T32" s="321"/>
      <c r="U32" s="321"/>
      <c r="V32" s="321"/>
      <c r="W32" s="321"/>
      <c r="X32" s="321"/>
      <c r="Y32" s="321"/>
      <c r="Z32" s="332"/>
    </row>
    <row r="33" spans="1:26" ht="15" customHeight="1" x14ac:dyDescent="0.2">
      <c r="A33" s="175" t="s">
        <v>25</v>
      </c>
      <c r="B33" s="152">
        <v>118.76649434221468</v>
      </c>
      <c r="C33" s="152">
        <v>115.36</v>
      </c>
      <c r="D33" s="152">
        <v>127.462</v>
      </c>
      <c r="E33" s="152">
        <v>131.916</v>
      </c>
      <c r="F33" s="152">
        <v>178.02099999999999</v>
      </c>
      <c r="G33" s="152">
        <v>160.36199999999999</v>
      </c>
      <c r="H33" s="152">
        <v>89.710999999999999</v>
      </c>
      <c r="I33" s="152">
        <v>151.13200000000001</v>
      </c>
      <c r="J33" s="152">
        <v>99.134</v>
      </c>
      <c r="K33" s="152">
        <v>129.16399999999999</v>
      </c>
      <c r="L33" s="152">
        <v>108.47</v>
      </c>
      <c r="M33" s="152">
        <v>157.88399999999999</v>
      </c>
      <c r="N33" s="152">
        <v>79.763000000000005</v>
      </c>
      <c r="O33" s="152">
        <v>49.308</v>
      </c>
      <c r="P33" s="152">
        <v>8.7789999999999999</v>
      </c>
      <c r="Q33" s="152">
        <v>22.219000000000001</v>
      </c>
      <c r="R33" s="152">
        <v>16.419</v>
      </c>
      <c r="S33" s="152">
        <v>8.2940000000000005</v>
      </c>
      <c r="T33" s="152">
        <v>12.420999999999999</v>
      </c>
      <c r="U33" s="152">
        <v>9.5310000000000006</v>
      </c>
      <c r="V33" s="152">
        <v>30.484999999999999</v>
      </c>
      <c r="W33" s="152">
        <v>15.766</v>
      </c>
      <c r="X33" s="152">
        <v>20.574000000000002</v>
      </c>
      <c r="Y33" s="152">
        <v>18.469000000000001</v>
      </c>
      <c r="Z33" s="253">
        <v>48.741999999999997</v>
      </c>
    </row>
    <row r="34" spans="1:26" ht="15" customHeight="1" x14ac:dyDescent="0.2">
      <c r="A34" s="176" t="s">
        <v>26</v>
      </c>
      <c r="B34" s="139">
        <v>-7.7669953054067662</v>
      </c>
      <c r="C34" s="139">
        <v>-3.4064943422146854</v>
      </c>
      <c r="D34" s="139">
        <v>12.102000000000004</v>
      </c>
      <c r="E34" s="139">
        <v>4.4539999999999935</v>
      </c>
      <c r="F34" s="139">
        <v>46.10499999999999</v>
      </c>
      <c r="G34" s="139">
        <v>-17.658999999999992</v>
      </c>
      <c r="H34" s="139">
        <v>-70.650999999999996</v>
      </c>
      <c r="I34" s="139">
        <v>61.421000000000006</v>
      </c>
      <c r="J34" s="139">
        <v>-51.998000000000005</v>
      </c>
      <c r="K34" s="139">
        <v>30.029999999999987</v>
      </c>
      <c r="L34" s="139">
        <v>-20.693999999999988</v>
      </c>
      <c r="M34" s="139">
        <v>49.413999999999987</v>
      </c>
      <c r="N34" s="139">
        <v>-78.120999999999981</v>
      </c>
      <c r="O34" s="139">
        <v>-30.455000000000005</v>
      </c>
      <c r="P34" s="139">
        <v>-40.528999999999996</v>
      </c>
      <c r="Q34" s="139">
        <v>13.440000000000001</v>
      </c>
      <c r="R34" s="139">
        <v>-5.8000000000000007</v>
      </c>
      <c r="S34" s="139">
        <v>-8.125</v>
      </c>
      <c r="T34" s="139">
        <v>4.1269999999999989</v>
      </c>
      <c r="U34" s="139">
        <v>-2.8899999999999988</v>
      </c>
      <c r="V34" s="139">
        <v>20.954000000000001</v>
      </c>
      <c r="W34" s="139">
        <v>-14.718999999999999</v>
      </c>
      <c r="X34" s="139">
        <v>4.8080000000000016</v>
      </c>
      <c r="Y34" s="139">
        <v>-2.1050000000000004</v>
      </c>
      <c r="Z34" s="150">
        <v>30.272999999999996</v>
      </c>
    </row>
    <row r="35" spans="1:26" ht="15" customHeight="1" x14ac:dyDescent="0.2">
      <c r="A35" s="178" t="s">
        <v>27</v>
      </c>
      <c r="B35" s="172">
        <v>-6.1382921841773186</v>
      </c>
      <c r="C35" s="172">
        <v>-2.8682284183611517</v>
      </c>
      <c r="D35" s="172">
        <v>10.490638002773922</v>
      </c>
      <c r="E35" s="172">
        <v>3.4943747940562542</v>
      </c>
      <c r="F35" s="172">
        <v>34.950271384820631</v>
      </c>
      <c r="G35" s="172">
        <v>-9.9196162250520974</v>
      </c>
      <c r="H35" s="172">
        <v>-44.057195594966394</v>
      </c>
      <c r="I35" s="172">
        <v>68.465405580140697</v>
      </c>
      <c r="J35" s="172">
        <v>-34.405685096471963</v>
      </c>
      <c r="K35" s="172">
        <v>30.292331591583089</v>
      </c>
      <c r="L35" s="172">
        <v>-16.021492056610199</v>
      </c>
      <c r="M35" s="172">
        <v>45.555453120678521</v>
      </c>
      <c r="N35" s="172">
        <v>-49.479997973195502</v>
      </c>
      <c r="O35" s="172">
        <v>-38.18186377142284</v>
      </c>
      <c r="P35" s="172">
        <v>-82.195586923014517</v>
      </c>
      <c r="Q35" s="172">
        <v>153.09260735846908</v>
      </c>
      <c r="R35" s="172">
        <v>-26.103785048832084</v>
      </c>
      <c r="S35" s="172">
        <v>-49.485352335708633</v>
      </c>
      <c r="T35" s="172">
        <v>49.758861827827339</v>
      </c>
      <c r="U35" s="172">
        <v>-23.267047741727708</v>
      </c>
      <c r="V35" s="172">
        <v>219.85101248557334</v>
      </c>
      <c r="W35" s="172">
        <v>-48.282762014105295</v>
      </c>
      <c r="X35" s="172">
        <v>30.496004059368275</v>
      </c>
      <c r="Y35" s="172">
        <v>-10.231359968892784</v>
      </c>
      <c r="Z35" s="174">
        <v>163.91250203042932</v>
      </c>
    </row>
    <row r="36" spans="1:26" ht="15" customHeight="1" x14ac:dyDescent="0.2">
      <c r="A36" s="331" t="s">
        <v>75</v>
      </c>
      <c r="B36" s="321"/>
      <c r="C36" s="321"/>
      <c r="D36" s="321"/>
      <c r="E36" s="321"/>
      <c r="F36" s="321"/>
      <c r="G36" s="321"/>
      <c r="H36" s="321"/>
      <c r="I36" s="321"/>
      <c r="J36" s="321"/>
      <c r="K36" s="321"/>
      <c r="L36" s="321"/>
      <c r="M36" s="321"/>
      <c r="N36" s="321"/>
      <c r="O36" s="321"/>
      <c r="P36" s="321"/>
      <c r="Q36" s="321"/>
      <c r="R36" s="321"/>
      <c r="S36" s="321"/>
      <c r="T36" s="321"/>
      <c r="U36" s="321"/>
      <c r="V36" s="321"/>
      <c r="W36" s="321"/>
      <c r="X36" s="321"/>
      <c r="Y36" s="321"/>
      <c r="Z36" s="332"/>
    </row>
    <row r="37" spans="1:26" ht="15" customHeight="1" x14ac:dyDescent="0.2">
      <c r="A37" s="175" t="s">
        <v>25</v>
      </c>
      <c r="B37" s="152">
        <v>797.6697464713078</v>
      </c>
      <c r="C37" s="152">
        <v>1019.212</v>
      </c>
      <c r="D37" s="152">
        <v>1139.7819999999999</v>
      </c>
      <c r="E37" s="152">
        <v>868.73900000000003</v>
      </c>
      <c r="F37" s="152">
        <v>1018.364</v>
      </c>
      <c r="G37" s="152">
        <v>986.947</v>
      </c>
      <c r="H37" s="152">
        <v>923.25400000000002</v>
      </c>
      <c r="I37" s="152">
        <v>768.851</v>
      </c>
      <c r="J37" s="152">
        <v>800.78599999999994</v>
      </c>
      <c r="K37" s="152">
        <v>1024.319</v>
      </c>
      <c r="L37" s="152">
        <v>425.13799999999998</v>
      </c>
      <c r="M37" s="152">
        <v>352.50799999999998</v>
      </c>
      <c r="N37" s="152">
        <v>384.64400000000001</v>
      </c>
      <c r="O37" s="152">
        <v>294.71300000000002</v>
      </c>
      <c r="P37" s="152">
        <v>224.02099999999999</v>
      </c>
      <c r="Q37" s="152">
        <v>262.75599999999997</v>
      </c>
      <c r="R37" s="152">
        <v>114.3</v>
      </c>
      <c r="S37" s="152">
        <v>173.62700000000001</v>
      </c>
      <c r="T37" s="152">
        <v>172.39599999999999</v>
      </c>
      <c r="U37" s="152">
        <v>313.26600000000002</v>
      </c>
      <c r="V37" s="152">
        <v>299.82900000000001</v>
      </c>
      <c r="W37" s="152">
        <v>359.95400000000001</v>
      </c>
      <c r="X37" s="152">
        <v>199.36</v>
      </c>
      <c r="Y37" s="152">
        <v>119.76300000000001</v>
      </c>
      <c r="Z37" s="253">
        <v>115.64100000000001</v>
      </c>
    </row>
    <row r="38" spans="1:26" ht="15" customHeight="1" x14ac:dyDescent="0.2">
      <c r="A38" s="176" t="s">
        <v>26</v>
      </c>
      <c r="B38" s="139">
        <v>119.57371647549132</v>
      </c>
      <c r="C38" s="139">
        <v>221.54225352869219</v>
      </c>
      <c r="D38" s="139">
        <v>120.56999999999994</v>
      </c>
      <c r="E38" s="139">
        <v>-271.04299999999989</v>
      </c>
      <c r="F38" s="139">
        <v>149.625</v>
      </c>
      <c r="G38" s="139">
        <v>-31.41700000000003</v>
      </c>
      <c r="H38" s="139">
        <v>-63.692999999999984</v>
      </c>
      <c r="I38" s="139">
        <v>-154.40300000000002</v>
      </c>
      <c r="J38" s="139">
        <v>31.934999999999945</v>
      </c>
      <c r="K38" s="139">
        <v>223.53300000000002</v>
      </c>
      <c r="L38" s="139">
        <v>-599.18100000000004</v>
      </c>
      <c r="M38" s="139">
        <v>-72.63</v>
      </c>
      <c r="N38" s="139">
        <v>32.136000000000024</v>
      </c>
      <c r="O38" s="139">
        <v>-89.930999999999983</v>
      </c>
      <c r="P38" s="139">
        <v>-70.692000000000036</v>
      </c>
      <c r="Q38" s="139">
        <v>38.734999999999985</v>
      </c>
      <c r="R38" s="139">
        <v>-148.45599999999996</v>
      </c>
      <c r="S38" s="139">
        <v>59.327000000000012</v>
      </c>
      <c r="T38" s="139">
        <v>-1.231000000000023</v>
      </c>
      <c r="U38" s="139">
        <v>140.87000000000003</v>
      </c>
      <c r="V38" s="139">
        <v>-13.437000000000012</v>
      </c>
      <c r="W38" s="139">
        <v>60.125</v>
      </c>
      <c r="X38" s="139">
        <v>-160.59399999999999</v>
      </c>
      <c r="Y38" s="139">
        <v>-79.597000000000008</v>
      </c>
      <c r="Z38" s="150">
        <v>-4.1219999999999999</v>
      </c>
    </row>
    <row r="39" spans="1:26" ht="15" customHeight="1" x14ac:dyDescent="0.2">
      <c r="A39" s="178" t="s">
        <v>27</v>
      </c>
      <c r="B39" s="172">
        <v>17.633743774643396</v>
      </c>
      <c r="C39" s="172">
        <v>27.773681339769986</v>
      </c>
      <c r="D39" s="172">
        <v>11.82972727950613</v>
      </c>
      <c r="E39" s="172">
        <v>-23.780249205549829</v>
      </c>
      <c r="F39" s="172">
        <v>17.223239661164058</v>
      </c>
      <c r="G39" s="172">
        <v>-3.0850462113743204</v>
      </c>
      <c r="H39" s="172">
        <v>-6.453538031930794</v>
      </c>
      <c r="I39" s="172">
        <v>-16.723783487534305</v>
      </c>
      <c r="J39" s="172">
        <v>4.153600632632326</v>
      </c>
      <c r="K39" s="172">
        <v>27.914199299188546</v>
      </c>
      <c r="L39" s="172">
        <v>-58.495546797433228</v>
      </c>
      <c r="M39" s="172">
        <v>-17.083864533398561</v>
      </c>
      <c r="N39" s="172">
        <v>9.1163888479126811</v>
      </c>
      <c r="O39" s="172">
        <v>-23.380320504154483</v>
      </c>
      <c r="P39" s="172">
        <v>-23.986726069090956</v>
      </c>
      <c r="Q39" s="172">
        <v>17.290789702751084</v>
      </c>
      <c r="R39" s="172">
        <v>-56.499566137405047</v>
      </c>
      <c r="S39" s="172">
        <v>51.904636920384959</v>
      </c>
      <c r="T39" s="172">
        <v>-0.70899111313333929</v>
      </c>
      <c r="U39" s="172">
        <v>81.713032784983426</v>
      </c>
      <c r="V39" s="172">
        <v>-4.2893260040987595</v>
      </c>
      <c r="W39" s="172">
        <v>20.053096931917857</v>
      </c>
      <c r="X39" s="172">
        <v>-44.615145268562095</v>
      </c>
      <c r="Y39" s="172">
        <v>-39.926264044943828</v>
      </c>
      <c r="Z39" s="174">
        <v>-3.4417975501615738</v>
      </c>
    </row>
    <row r="40" spans="1:26" ht="15" customHeight="1" x14ac:dyDescent="0.2">
      <c r="A40" s="334" t="s">
        <v>94</v>
      </c>
      <c r="B40" s="335"/>
      <c r="C40" s="335"/>
      <c r="D40" s="335"/>
      <c r="E40" s="335"/>
      <c r="F40" s="335"/>
      <c r="G40" s="335"/>
      <c r="H40" s="335"/>
      <c r="I40" s="335"/>
      <c r="J40" s="335"/>
      <c r="K40" s="335"/>
      <c r="L40" s="335"/>
      <c r="M40" s="335"/>
      <c r="N40" s="335"/>
      <c r="O40" s="335"/>
      <c r="P40" s="335"/>
      <c r="Q40" s="335"/>
      <c r="R40" s="335"/>
      <c r="S40" s="335"/>
      <c r="T40" s="335"/>
      <c r="U40" s="335"/>
      <c r="V40" s="335"/>
      <c r="W40" s="335"/>
      <c r="X40" s="335"/>
      <c r="Y40" s="335"/>
      <c r="Z40" s="336"/>
    </row>
    <row r="41" spans="1:26" ht="15" customHeight="1" x14ac:dyDescent="0.2">
      <c r="A41" s="175" t="s">
        <v>25</v>
      </c>
      <c r="B41" s="152">
        <v>5501.8711233454014</v>
      </c>
      <c r="C41" s="152">
        <v>5705.7019999999993</v>
      </c>
      <c r="D41" s="152">
        <v>5156.8440000000001</v>
      </c>
      <c r="E41" s="152">
        <v>4487.7209999999995</v>
      </c>
      <c r="F41" s="152">
        <v>6405.67</v>
      </c>
      <c r="G41" s="152">
        <v>5987.277</v>
      </c>
      <c r="H41" s="152">
        <v>5489.933</v>
      </c>
      <c r="I41" s="152">
        <v>5138.8599999999997</v>
      </c>
      <c r="J41" s="152">
        <v>3711.998</v>
      </c>
      <c r="K41" s="152">
        <v>3978.6030000000001</v>
      </c>
      <c r="L41" s="152">
        <v>3488.8620000000001</v>
      </c>
      <c r="M41" s="152">
        <v>2739.306</v>
      </c>
      <c r="N41" s="152">
        <v>1652.2940000000001</v>
      </c>
      <c r="O41" s="152">
        <v>1358.941</v>
      </c>
      <c r="P41" s="152">
        <v>564.73299999999995</v>
      </c>
      <c r="Q41" s="152">
        <v>830.75300000000004</v>
      </c>
      <c r="R41" s="152">
        <v>662.125</v>
      </c>
      <c r="S41" s="152">
        <v>641.88</v>
      </c>
      <c r="T41" s="152">
        <v>616.79499999999996</v>
      </c>
      <c r="U41" s="152">
        <v>770.20500000000004</v>
      </c>
      <c r="V41" s="152">
        <v>1178.1780000000001</v>
      </c>
      <c r="W41" s="152">
        <v>1043.0060000000001</v>
      </c>
      <c r="X41" s="152">
        <v>1298.682</v>
      </c>
      <c r="Y41" s="152">
        <v>1223.4169999999999</v>
      </c>
      <c r="Z41" s="253">
        <v>1359.5719999999999</v>
      </c>
    </row>
    <row r="42" spans="1:26" ht="15" customHeight="1" x14ac:dyDescent="0.2">
      <c r="A42" s="176" t="s">
        <v>26</v>
      </c>
      <c r="B42" s="139">
        <v>918.93485929131748</v>
      </c>
      <c r="C42" s="139">
        <v>203.83087665459789</v>
      </c>
      <c r="D42" s="139">
        <v>-548.85799999999927</v>
      </c>
      <c r="E42" s="139">
        <v>-669.1230000000005</v>
      </c>
      <c r="F42" s="139">
        <v>1917.9490000000005</v>
      </c>
      <c r="G42" s="139">
        <v>-418.39300000000003</v>
      </c>
      <c r="H42" s="139">
        <v>-497.34400000000005</v>
      </c>
      <c r="I42" s="139">
        <v>-351.07300000000032</v>
      </c>
      <c r="J42" s="139">
        <v>-1426.8619999999996</v>
      </c>
      <c r="K42" s="139">
        <v>266.60500000000002</v>
      </c>
      <c r="L42" s="139">
        <v>-489.74099999999999</v>
      </c>
      <c r="M42" s="139">
        <v>-749.55600000000004</v>
      </c>
      <c r="N42" s="139">
        <v>-1087.0119999999999</v>
      </c>
      <c r="O42" s="139">
        <v>-293.35300000000007</v>
      </c>
      <c r="P42" s="139">
        <v>-794.20800000000008</v>
      </c>
      <c r="Q42" s="139">
        <v>266.0200000000001</v>
      </c>
      <c r="R42" s="139">
        <v>-168.62800000000004</v>
      </c>
      <c r="S42" s="139">
        <v>-20.245000000000005</v>
      </c>
      <c r="T42" s="139">
        <v>-25.085000000000036</v>
      </c>
      <c r="U42" s="139">
        <v>153.41000000000008</v>
      </c>
      <c r="V42" s="139">
        <v>407.97300000000007</v>
      </c>
      <c r="W42" s="139">
        <v>-135.17200000000003</v>
      </c>
      <c r="X42" s="139">
        <v>255.67599999999993</v>
      </c>
      <c r="Y42" s="139">
        <v>-75.2650000000001</v>
      </c>
      <c r="Z42" s="150">
        <v>136.15499999999997</v>
      </c>
    </row>
    <row r="43" spans="1:26" ht="15" customHeight="1" x14ac:dyDescent="0.2">
      <c r="A43" s="178" t="s">
        <v>27</v>
      </c>
      <c r="B43" s="172">
        <v>20.051224942814816</v>
      </c>
      <c r="C43" s="172">
        <v>3.7047555656058107</v>
      </c>
      <c r="D43" s="172">
        <v>-9.6194648791682269</v>
      </c>
      <c r="E43" s="172">
        <v>-12.975436138847718</v>
      </c>
      <c r="F43" s="172">
        <v>42.737705842230397</v>
      </c>
      <c r="G43" s="172">
        <v>-6.5316040320528508</v>
      </c>
      <c r="H43" s="172">
        <v>-8.3066809836925835</v>
      </c>
      <c r="I43" s="172">
        <v>-6.3948503560972476</v>
      </c>
      <c r="J43" s="172">
        <v>-27.766119333860029</v>
      </c>
      <c r="K43" s="172">
        <v>7.1822506369884964</v>
      </c>
      <c r="L43" s="172">
        <v>-12.309370902299122</v>
      </c>
      <c r="M43" s="172">
        <v>-21.484254751262732</v>
      </c>
      <c r="N43" s="172">
        <v>-39.682021650739273</v>
      </c>
      <c r="O43" s="172">
        <v>-17.754285859538321</v>
      </c>
      <c r="P43" s="172">
        <v>-58.443155368776132</v>
      </c>
      <c r="Q43" s="172">
        <v>47.105446290547938</v>
      </c>
      <c r="R43" s="172">
        <v>-20.298211381722364</v>
      </c>
      <c r="S43" s="172">
        <v>-3.0575797621295031</v>
      </c>
      <c r="T43" s="172">
        <v>-3.9080513491618452</v>
      </c>
      <c r="U43" s="172">
        <v>24.872121207208252</v>
      </c>
      <c r="V43" s="172">
        <v>52.969404249517993</v>
      </c>
      <c r="W43" s="172">
        <v>-11.472969279684397</v>
      </c>
      <c r="X43" s="172">
        <v>24.513377679514782</v>
      </c>
      <c r="Y43" s="172">
        <v>-5.7954911209980642</v>
      </c>
      <c r="Z43" s="174">
        <v>11.129075368414853</v>
      </c>
    </row>
    <row r="44" spans="1:26" ht="15" customHeight="1" x14ac:dyDescent="0.2">
      <c r="A44" s="331" t="s">
        <v>81</v>
      </c>
      <c r="B44" s="321"/>
      <c r="C44" s="321"/>
      <c r="D44" s="321"/>
      <c r="E44" s="321"/>
      <c r="F44" s="321"/>
      <c r="G44" s="321"/>
      <c r="H44" s="321"/>
      <c r="I44" s="321"/>
      <c r="J44" s="321"/>
      <c r="K44" s="321"/>
      <c r="L44" s="321"/>
      <c r="M44" s="321"/>
      <c r="N44" s="321"/>
      <c r="O44" s="321"/>
      <c r="P44" s="321"/>
      <c r="Q44" s="321"/>
      <c r="R44" s="321"/>
      <c r="S44" s="321"/>
      <c r="T44" s="321"/>
      <c r="U44" s="321"/>
      <c r="V44" s="321"/>
      <c r="W44" s="321"/>
      <c r="X44" s="321"/>
      <c r="Y44" s="321"/>
      <c r="Z44" s="332"/>
    </row>
    <row r="45" spans="1:26" ht="15" customHeight="1" x14ac:dyDescent="0.2">
      <c r="A45" s="175" t="s">
        <v>25</v>
      </c>
      <c r="B45" s="152">
        <v>436.8703744828976</v>
      </c>
      <c r="C45" s="152">
        <v>616.78300000000002</v>
      </c>
      <c r="D45" s="152">
        <v>494.56799999999998</v>
      </c>
      <c r="E45" s="152">
        <v>373.93599999999998</v>
      </c>
      <c r="F45" s="152">
        <v>981.96</v>
      </c>
      <c r="G45" s="152">
        <v>1153.606</v>
      </c>
      <c r="H45" s="152">
        <v>637.67700000000002</v>
      </c>
      <c r="I45" s="152">
        <v>969.88099999999997</v>
      </c>
      <c r="J45" s="152">
        <v>472.46100000000001</v>
      </c>
      <c r="K45" s="152">
        <v>290.87099999999998</v>
      </c>
      <c r="L45" s="152">
        <v>415.16300000000001</v>
      </c>
      <c r="M45" s="152">
        <v>347.84800000000001</v>
      </c>
      <c r="N45" s="197">
        <v>235.916</v>
      </c>
      <c r="O45" s="152">
        <v>84.06</v>
      </c>
      <c r="P45" s="152">
        <v>62.808999999999997</v>
      </c>
      <c r="Q45" s="152">
        <v>92.076999999999998</v>
      </c>
      <c r="R45" s="152">
        <v>101.489</v>
      </c>
      <c r="S45" s="152">
        <v>13.263</v>
      </c>
      <c r="T45" s="152">
        <v>20.076000000000001</v>
      </c>
      <c r="U45" s="152">
        <v>20.13</v>
      </c>
      <c r="V45" s="152">
        <v>133.768</v>
      </c>
      <c r="W45" s="152">
        <v>35.115000000000002</v>
      </c>
      <c r="X45" s="152">
        <v>139.285</v>
      </c>
      <c r="Y45" s="152">
        <v>70.296000000000006</v>
      </c>
      <c r="Z45" s="253">
        <v>87.662000000000006</v>
      </c>
    </row>
    <row r="46" spans="1:26" ht="15" customHeight="1" x14ac:dyDescent="0.2">
      <c r="A46" s="176" t="s">
        <v>26</v>
      </c>
      <c r="B46" s="139">
        <v>-2.9680777990672027</v>
      </c>
      <c r="C46" s="139">
        <v>179.91262551710241</v>
      </c>
      <c r="D46" s="139">
        <v>-122.21500000000003</v>
      </c>
      <c r="E46" s="139">
        <v>-120.63200000000001</v>
      </c>
      <c r="F46" s="139">
        <v>608.02400000000011</v>
      </c>
      <c r="G46" s="139">
        <v>171.64599999999996</v>
      </c>
      <c r="H46" s="139">
        <v>-515.92899999999997</v>
      </c>
      <c r="I46" s="139">
        <v>332.20399999999995</v>
      </c>
      <c r="J46" s="139">
        <v>-497.41999999999996</v>
      </c>
      <c r="K46" s="139">
        <v>-181.59000000000003</v>
      </c>
      <c r="L46" s="139">
        <v>124.29200000000003</v>
      </c>
      <c r="M46" s="139">
        <v>-67.314999999999998</v>
      </c>
      <c r="N46" s="139">
        <v>-111.93200000000002</v>
      </c>
      <c r="O46" s="139">
        <v>-151.85599999999999</v>
      </c>
      <c r="P46" s="139">
        <v>-21.251000000000005</v>
      </c>
      <c r="Q46" s="139">
        <v>29.268000000000001</v>
      </c>
      <c r="R46" s="139">
        <v>9.4120000000000061</v>
      </c>
      <c r="S46" s="139">
        <v>-88.225999999999999</v>
      </c>
      <c r="T46" s="139">
        <v>6.8130000000000006</v>
      </c>
      <c r="U46" s="139">
        <v>5.3999999999998494E-2</v>
      </c>
      <c r="V46" s="139">
        <v>113.63800000000001</v>
      </c>
      <c r="W46" s="139">
        <v>-98.652999999999992</v>
      </c>
      <c r="X46" s="139">
        <v>104.16999999999999</v>
      </c>
      <c r="Y46" s="139">
        <v>-68.98899999999999</v>
      </c>
      <c r="Z46" s="150">
        <v>17.366</v>
      </c>
    </row>
    <row r="47" spans="1:26" ht="15" customHeight="1" x14ac:dyDescent="0.2">
      <c r="A47" s="178" t="s">
        <v>27</v>
      </c>
      <c r="B47" s="172">
        <v>-0.6748108956068477</v>
      </c>
      <c r="C47" s="172">
        <v>41.182152882318078</v>
      </c>
      <c r="D47" s="172">
        <v>-19.814910592542279</v>
      </c>
      <c r="E47" s="172">
        <v>-24.3913880396629</v>
      </c>
      <c r="F47" s="172">
        <v>162.60108681699546</v>
      </c>
      <c r="G47" s="172">
        <v>17.479938083017643</v>
      </c>
      <c r="H47" s="172">
        <v>-44.723155046003569</v>
      </c>
      <c r="I47" s="172">
        <v>52.095967080512537</v>
      </c>
      <c r="J47" s="172">
        <v>-51.286704245159974</v>
      </c>
      <c r="K47" s="172">
        <v>-38.434918437712327</v>
      </c>
      <c r="L47" s="172">
        <v>42.7309700863957</v>
      </c>
      <c r="M47" s="172">
        <v>-16.214113492772718</v>
      </c>
      <c r="N47" s="172">
        <v>-32.178422759366164</v>
      </c>
      <c r="O47" s="172">
        <v>-64.368673595686602</v>
      </c>
      <c r="P47" s="172">
        <v>-25.280751843921013</v>
      </c>
      <c r="Q47" s="172">
        <v>46.598417424254478</v>
      </c>
      <c r="R47" s="172">
        <v>10.221879513885135</v>
      </c>
      <c r="S47" s="172">
        <v>-86.931588645074839</v>
      </c>
      <c r="T47" s="172">
        <v>51.368468672246095</v>
      </c>
      <c r="U47" s="172">
        <v>0.26897788404063316</v>
      </c>
      <c r="V47" s="172">
        <v>564.52061599602587</v>
      </c>
      <c r="W47" s="172">
        <v>-73.749327193349671</v>
      </c>
      <c r="X47" s="172">
        <v>296.65385163035734</v>
      </c>
      <c r="Y47" s="172">
        <v>-49.530818106759511</v>
      </c>
      <c r="Z47" s="174">
        <v>24.704108341868668</v>
      </c>
    </row>
    <row r="48" spans="1:26" ht="15" customHeight="1" x14ac:dyDescent="0.2">
      <c r="A48" s="179" t="s">
        <v>89</v>
      </c>
      <c r="B48" s="161">
        <v>5938.7414978282986</v>
      </c>
      <c r="C48" s="243">
        <v>6322.4849999999997</v>
      </c>
      <c r="D48" s="161">
        <v>5651.4120000000003</v>
      </c>
      <c r="E48" s="161">
        <v>4861.6569999999992</v>
      </c>
      <c r="F48" s="161">
        <v>7387.63</v>
      </c>
      <c r="G48" s="161">
        <v>7140.8829999999998</v>
      </c>
      <c r="H48" s="161">
        <v>6127.61</v>
      </c>
      <c r="I48" s="161">
        <v>6108.741</v>
      </c>
      <c r="J48" s="161">
        <v>4184.4589999999998</v>
      </c>
      <c r="K48" s="161">
        <v>4269.4740000000002</v>
      </c>
      <c r="L48" s="161">
        <v>3904.0250000000001</v>
      </c>
      <c r="M48" s="161">
        <v>3087.154</v>
      </c>
      <c r="N48" s="161">
        <v>1888.21</v>
      </c>
      <c r="O48" s="161">
        <v>1443.001</v>
      </c>
      <c r="P48" s="161">
        <v>627.54199999999992</v>
      </c>
      <c r="Q48" s="161">
        <v>922.83</v>
      </c>
      <c r="R48" s="161">
        <v>763.61400000000003</v>
      </c>
      <c r="S48" s="161">
        <v>655.14300000000003</v>
      </c>
      <c r="T48" s="161">
        <v>636.87099999999998</v>
      </c>
      <c r="U48" s="161">
        <v>790.33500000000004</v>
      </c>
      <c r="V48" s="161">
        <v>1311.9460000000001</v>
      </c>
      <c r="W48" s="161">
        <v>1078.1210000000001</v>
      </c>
      <c r="X48" s="161">
        <v>1437.9670000000001</v>
      </c>
      <c r="Y48" s="161">
        <v>1293.713</v>
      </c>
      <c r="Z48" s="170">
        <v>1447.2339999999999</v>
      </c>
    </row>
    <row r="49" spans="13:13" x14ac:dyDescent="0.2">
      <c r="M49" s="294"/>
    </row>
  </sheetData>
  <mergeCells count="11">
    <mergeCell ref="A44:Z44"/>
    <mergeCell ref="A24:Z24"/>
    <mergeCell ref="A28:Z28"/>
    <mergeCell ref="A32:Z32"/>
    <mergeCell ref="A36:Z36"/>
    <mergeCell ref="A40:Z40"/>
    <mergeCell ref="A4:Z4"/>
    <mergeCell ref="A8:Z8"/>
    <mergeCell ref="A12:Z12"/>
    <mergeCell ref="A16:Z16"/>
    <mergeCell ref="A20:Z20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B3:Z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BY26"/>
  <sheetViews>
    <sheetView zoomScaleNormal="100" workbookViewId="0"/>
  </sheetViews>
  <sheetFormatPr defaultColWidth="9.140625" defaultRowHeight="12.75" x14ac:dyDescent="0.2"/>
  <cols>
    <col min="1" max="1" width="22.42578125" style="3" customWidth="1"/>
    <col min="2" max="8" width="10.7109375" style="3" customWidth="1"/>
    <col min="9" max="9" width="10.7109375" style="5" customWidth="1"/>
    <col min="10" max="76" width="10.7109375" style="3" customWidth="1"/>
    <col min="77" max="77" width="11" style="3" customWidth="1"/>
    <col min="78" max="16384" width="9.140625" style="3"/>
  </cols>
  <sheetData>
    <row r="1" spans="1:76" ht="30" customHeight="1" x14ac:dyDescent="0.2">
      <c r="A1" s="269" t="s">
        <v>139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69"/>
      <c r="BA1" s="269"/>
      <c r="BB1" s="269"/>
      <c r="BC1" s="269"/>
      <c r="BD1" s="269"/>
      <c r="BE1" s="269"/>
      <c r="BF1" s="269"/>
      <c r="BG1" s="269"/>
      <c r="BH1" s="269"/>
      <c r="BI1" s="269"/>
      <c r="BJ1" s="269"/>
      <c r="BK1" s="269"/>
      <c r="BL1" s="269"/>
      <c r="BM1" s="269"/>
      <c r="BN1" s="269"/>
      <c r="BO1" s="269"/>
      <c r="BP1" s="269"/>
      <c r="BQ1" s="269"/>
      <c r="BR1" s="269"/>
      <c r="BS1" s="269"/>
      <c r="BT1" s="269"/>
      <c r="BU1" s="269"/>
      <c r="BV1" s="269"/>
      <c r="BW1" s="269"/>
      <c r="BX1" s="269"/>
    </row>
    <row r="2" spans="1:76" ht="15" customHeight="1" x14ac:dyDescent="0.2">
      <c r="A2" s="4"/>
      <c r="B2" s="4"/>
      <c r="C2" s="4"/>
      <c r="D2" s="4"/>
      <c r="I2" s="3"/>
    </row>
    <row r="3" spans="1:76" ht="15" customHeight="1" x14ac:dyDescent="0.2">
      <c r="A3" s="268" t="s">
        <v>33</v>
      </c>
      <c r="B3" s="328">
        <v>1999</v>
      </c>
      <c r="C3" s="310"/>
      <c r="D3" s="312"/>
      <c r="E3" s="328">
        <v>2000</v>
      </c>
      <c r="F3" s="310"/>
      <c r="G3" s="312"/>
      <c r="H3" s="328">
        <v>2001</v>
      </c>
      <c r="I3" s="310"/>
      <c r="J3" s="312"/>
      <c r="K3" s="328">
        <v>2002</v>
      </c>
      <c r="L3" s="310"/>
      <c r="M3" s="312"/>
      <c r="N3" s="328">
        <v>2003</v>
      </c>
      <c r="O3" s="310"/>
      <c r="P3" s="312"/>
      <c r="Q3" s="328">
        <v>2004</v>
      </c>
      <c r="R3" s="310"/>
      <c r="S3" s="312"/>
      <c r="T3" s="328">
        <v>2005</v>
      </c>
      <c r="U3" s="310"/>
      <c r="V3" s="312"/>
      <c r="W3" s="328">
        <v>2006</v>
      </c>
      <c r="X3" s="310"/>
      <c r="Y3" s="312"/>
      <c r="Z3" s="328">
        <v>2007</v>
      </c>
      <c r="AA3" s="310"/>
      <c r="AB3" s="312"/>
      <c r="AC3" s="328">
        <v>2008</v>
      </c>
      <c r="AD3" s="310"/>
      <c r="AE3" s="312"/>
      <c r="AF3" s="328">
        <v>2009</v>
      </c>
      <c r="AG3" s="310"/>
      <c r="AH3" s="312"/>
      <c r="AI3" s="328">
        <v>2010</v>
      </c>
      <c r="AJ3" s="310"/>
      <c r="AK3" s="312"/>
      <c r="AL3" s="328">
        <v>2011</v>
      </c>
      <c r="AM3" s="310"/>
      <c r="AN3" s="312"/>
      <c r="AO3" s="328">
        <v>2012</v>
      </c>
      <c r="AP3" s="310"/>
      <c r="AQ3" s="312"/>
      <c r="AR3" s="328">
        <v>2013</v>
      </c>
      <c r="AS3" s="310"/>
      <c r="AT3" s="312"/>
      <c r="AU3" s="328">
        <v>2014</v>
      </c>
      <c r="AV3" s="310"/>
      <c r="AW3" s="312"/>
      <c r="AX3" s="328">
        <v>2015</v>
      </c>
      <c r="AY3" s="310"/>
      <c r="AZ3" s="312"/>
      <c r="BA3" s="328">
        <v>2016</v>
      </c>
      <c r="BB3" s="310"/>
      <c r="BC3" s="312"/>
      <c r="BD3" s="328">
        <v>2017</v>
      </c>
      <c r="BE3" s="310"/>
      <c r="BF3" s="312"/>
      <c r="BG3" s="328">
        <v>2018</v>
      </c>
      <c r="BH3" s="310"/>
      <c r="BI3" s="312"/>
      <c r="BJ3" s="328">
        <v>2019</v>
      </c>
      <c r="BK3" s="310"/>
      <c r="BL3" s="312"/>
      <c r="BM3" s="328">
        <v>2020</v>
      </c>
      <c r="BN3" s="310"/>
      <c r="BO3" s="312"/>
      <c r="BP3" s="328">
        <v>2021</v>
      </c>
      <c r="BQ3" s="310"/>
      <c r="BR3" s="312"/>
      <c r="BS3" s="328">
        <v>2022</v>
      </c>
      <c r="BT3" s="310"/>
      <c r="BU3" s="312"/>
      <c r="BV3" s="328">
        <v>2023</v>
      </c>
      <c r="BW3" s="310"/>
      <c r="BX3" s="311"/>
    </row>
    <row r="4" spans="1:76" ht="33.75" x14ac:dyDescent="0.2">
      <c r="A4" s="298"/>
      <c r="B4" s="241" t="s">
        <v>34</v>
      </c>
      <c r="C4" s="245" t="s">
        <v>35</v>
      </c>
      <c r="D4" s="246" t="s">
        <v>36</v>
      </c>
      <c r="E4" s="241" t="s">
        <v>34</v>
      </c>
      <c r="F4" s="245" t="s">
        <v>35</v>
      </c>
      <c r="G4" s="246" t="s">
        <v>36</v>
      </c>
      <c r="H4" s="241" t="s">
        <v>34</v>
      </c>
      <c r="I4" s="245" t="s">
        <v>35</v>
      </c>
      <c r="J4" s="246" t="s">
        <v>36</v>
      </c>
      <c r="K4" s="241" t="s">
        <v>34</v>
      </c>
      <c r="L4" s="245" t="s">
        <v>35</v>
      </c>
      <c r="M4" s="246" t="s">
        <v>36</v>
      </c>
      <c r="N4" s="241" t="s">
        <v>34</v>
      </c>
      <c r="O4" s="245" t="s">
        <v>35</v>
      </c>
      <c r="P4" s="246" t="s">
        <v>36</v>
      </c>
      <c r="Q4" s="241" t="s">
        <v>34</v>
      </c>
      <c r="R4" s="245" t="s">
        <v>35</v>
      </c>
      <c r="S4" s="246" t="s">
        <v>36</v>
      </c>
      <c r="T4" s="241" t="s">
        <v>34</v>
      </c>
      <c r="U4" s="245" t="s">
        <v>35</v>
      </c>
      <c r="V4" s="246" t="s">
        <v>36</v>
      </c>
      <c r="W4" s="241" t="s">
        <v>34</v>
      </c>
      <c r="X4" s="245" t="s">
        <v>35</v>
      </c>
      <c r="Y4" s="246" t="s">
        <v>36</v>
      </c>
      <c r="Z4" s="241" t="s">
        <v>34</v>
      </c>
      <c r="AA4" s="245" t="s">
        <v>35</v>
      </c>
      <c r="AB4" s="246" t="s">
        <v>36</v>
      </c>
      <c r="AC4" s="241" t="s">
        <v>34</v>
      </c>
      <c r="AD4" s="245" t="s">
        <v>35</v>
      </c>
      <c r="AE4" s="246" t="s">
        <v>36</v>
      </c>
      <c r="AF4" s="241" t="s">
        <v>34</v>
      </c>
      <c r="AG4" s="245" t="s">
        <v>35</v>
      </c>
      <c r="AH4" s="246" t="s">
        <v>36</v>
      </c>
      <c r="AI4" s="241" t="s">
        <v>34</v>
      </c>
      <c r="AJ4" s="245" t="s">
        <v>35</v>
      </c>
      <c r="AK4" s="246" t="s">
        <v>36</v>
      </c>
      <c r="AL4" s="241" t="s">
        <v>34</v>
      </c>
      <c r="AM4" s="245" t="s">
        <v>35</v>
      </c>
      <c r="AN4" s="246" t="s">
        <v>36</v>
      </c>
      <c r="AO4" s="241" t="s">
        <v>34</v>
      </c>
      <c r="AP4" s="245" t="s">
        <v>35</v>
      </c>
      <c r="AQ4" s="246" t="s">
        <v>36</v>
      </c>
      <c r="AR4" s="241" t="s">
        <v>34</v>
      </c>
      <c r="AS4" s="245" t="s">
        <v>35</v>
      </c>
      <c r="AT4" s="246" t="s">
        <v>36</v>
      </c>
      <c r="AU4" s="241" t="s">
        <v>34</v>
      </c>
      <c r="AV4" s="245" t="s">
        <v>35</v>
      </c>
      <c r="AW4" s="246" t="s">
        <v>36</v>
      </c>
      <c r="AX4" s="241" t="s">
        <v>34</v>
      </c>
      <c r="AY4" s="245" t="s">
        <v>35</v>
      </c>
      <c r="AZ4" s="246" t="s">
        <v>36</v>
      </c>
      <c r="BA4" s="241" t="s">
        <v>34</v>
      </c>
      <c r="BB4" s="245" t="s">
        <v>35</v>
      </c>
      <c r="BC4" s="246" t="s">
        <v>36</v>
      </c>
      <c r="BD4" s="241" t="s">
        <v>34</v>
      </c>
      <c r="BE4" s="245" t="s">
        <v>35</v>
      </c>
      <c r="BF4" s="246" t="s">
        <v>36</v>
      </c>
      <c r="BG4" s="241" t="s">
        <v>34</v>
      </c>
      <c r="BH4" s="245" t="s">
        <v>35</v>
      </c>
      <c r="BI4" s="246" t="s">
        <v>36</v>
      </c>
      <c r="BJ4" s="241" t="s">
        <v>34</v>
      </c>
      <c r="BK4" s="245" t="s">
        <v>35</v>
      </c>
      <c r="BL4" s="246" t="s">
        <v>36</v>
      </c>
      <c r="BM4" s="241" t="s">
        <v>34</v>
      </c>
      <c r="BN4" s="245" t="s">
        <v>35</v>
      </c>
      <c r="BO4" s="246" t="s">
        <v>36</v>
      </c>
      <c r="BP4" s="241" t="s">
        <v>34</v>
      </c>
      <c r="BQ4" s="245" t="s">
        <v>35</v>
      </c>
      <c r="BR4" s="246" t="s">
        <v>36</v>
      </c>
      <c r="BS4" s="241" t="s">
        <v>34</v>
      </c>
      <c r="BT4" s="245" t="s">
        <v>35</v>
      </c>
      <c r="BU4" s="246" t="s">
        <v>36</v>
      </c>
      <c r="BV4" s="241" t="s">
        <v>34</v>
      </c>
      <c r="BW4" s="245" t="s">
        <v>35</v>
      </c>
      <c r="BX4" s="271" t="s">
        <v>36</v>
      </c>
    </row>
    <row r="5" spans="1:76" ht="15" customHeight="1" x14ac:dyDescent="0.2">
      <c r="A5" s="140" t="s">
        <v>42</v>
      </c>
      <c r="B5" s="152">
        <v>31.510068327247751</v>
      </c>
      <c r="C5" s="157">
        <v>0.53058499143317261</v>
      </c>
      <c r="D5" s="157">
        <v>507</v>
      </c>
      <c r="E5" s="152">
        <v>17.702000000000002</v>
      </c>
      <c r="F5" s="157">
        <v>0.27998484772996696</v>
      </c>
      <c r="G5" s="157">
        <v>146.79</v>
      </c>
      <c r="H5" s="152">
        <v>9.7870000000000008</v>
      </c>
      <c r="I5" s="157">
        <v>0.17317795977359288</v>
      </c>
      <c r="J5" s="157">
        <v>81.99839136700291</v>
      </c>
      <c r="K5" s="152">
        <v>20.212</v>
      </c>
      <c r="L5" s="157">
        <v>0.41574302753155951</v>
      </c>
      <c r="M5" s="157">
        <v>167.17</v>
      </c>
      <c r="N5" s="152">
        <v>16.678999999999998</v>
      </c>
      <c r="O5" s="157">
        <v>0.22576929272310606</v>
      </c>
      <c r="P5" s="157">
        <v>136.66999999999999</v>
      </c>
      <c r="Q5" s="152">
        <v>24.79</v>
      </c>
      <c r="R5" s="157">
        <v>0.34715594696062096</v>
      </c>
      <c r="S5" s="157">
        <v>203.47039098870331</v>
      </c>
      <c r="T5" s="152">
        <v>14.012</v>
      </c>
      <c r="U5" s="157">
        <v>0.22866990555861105</v>
      </c>
      <c r="V5" s="157">
        <v>113.02005194469987</v>
      </c>
      <c r="W5" s="152">
        <v>13.510999999999999</v>
      </c>
      <c r="X5" s="157">
        <v>0.22117487056661922</v>
      </c>
      <c r="Y5" s="157">
        <v>108.25080921706245</v>
      </c>
      <c r="Z5" s="152">
        <v>12.255000000000001</v>
      </c>
      <c r="AA5" s="157">
        <v>0.29286940079948215</v>
      </c>
      <c r="AB5" s="157">
        <v>97.27811778153503</v>
      </c>
      <c r="AC5" s="152">
        <v>16.289000000000001</v>
      </c>
      <c r="AD5" s="157">
        <v>0.38152240767832302</v>
      </c>
      <c r="AE5" s="157">
        <v>128.1942312989415</v>
      </c>
      <c r="AF5" s="152">
        <v>18.254999999999999</v>
      </c>
      <c r="AG5" s="157">
        <v>0.46759434173705339</v>
      </c>
      <c r="AH5" s="157">
        <v>142.76664633287973</v>
      </c>
      <c r="AI5" s="152">
        <v>7.944</v>
      </c>
      <c r="AJ5" s="157">
        <v>0.257324383558449</v>
      </c>
      <c r="AK5" s="157">
        <v>61.951181470794666</v>
      </c>
      <c r="AL5" s="152">
        <v>9.3819999999999997</v>
      </c>
      <c r="AM5" s="157">
        <v>0.49687269954083491</v>
      </c>
      <c r="AN5" s="157">
        <v>72.975895086455665</v>
      </c>
      <c r="AO5" s="152">
        <v>5.1180000000000003</v>
      </c>
      <c r="AP5" s="157">
        <v>0.35467750888599525</v>
      </c>
      <c r="AQ5" s="157">
        <v>40.033165420356063</v>
      </c>
      <c r="AR5" s="152">
        <v>0.2</v>
      </c>
      <c r="AS5" s="157">
        <v>3.1870376803464953E-2</v>
      </c>
      <c r="AT5" s="157">
        <v>1.5553188014713317</v>
      </c>
      <c r="AU5" s="152">
        <v>3.94</v>
      </c>
      <c r="AV5" s="157">
        <v>0.42694754180076511</v>
      </c>
      <c r="AW5" s="157">
        <v>30.709753854307937</v>
      </c>
      <c r="AX5" s="152">
        <v>0.15</v>
      </c>
      <c r="AY5" s="157">
        <v>1.9643432414806428E-2</v>
      </c>
      <c r="AZ5" s="157">
        <v>1.1780505619301178</v>
      </c>
      <c r="BA5" s="152">
        <v>2.109</v>
      </c>
      <c r="BB5" s="157">
        <v>0.32191445226462012</v>
      </c>
      <c r="BC5" s="157">
        <v>16.621612036285399</v>
      </c>
      <c r="BD5" s="152"/>
      <c r="BE5" s="157"/>
      <c r="BF5" s="157"/>
      <c r="BG5" s="152">
        <v>0.15</v>
      </c>
      <c r="BH5" s="157">
        <v>1.8979293590692559E-2</v>
      </c>
      <c r="BI5" s="157">
        <v>1.188570704109285</v>
      </c>
      <c r="BJ5" s="152">
        <v>4.8570000000000002</v>
      </c>
      <c r="BK5" s="157">
        <v>0.37021340817381199</v>
      </c>
      <c r="BL5" s="157">
        <v>38.650072414177266</v>
      </c>
      <c r="BM5" s="152">
        <v>1.44</v>
      </c>
      <c r="BN5" s="157">
        <v>0.13356571293945671</v>
      </c>
      <c r="BO5" s="157">
        <v>11.516867412063919</v>
      </c>
      <c r="BP5" s="152">
        <v>0.189</v>
      </c>
      <c r="BQ5" s="157">
        <v>1.3143556145586098E-2</v>
      </c>
      <c r="BR5" s="157">
        <v>1.523100355390083</v>
      </c>
      <c r="BS5" s="152">
        <v>0.434</v>
      </c>
      <c r="BT5" s="157">
        <v>3.3546853127393784E-2</v>
      </c>
      <c r="BU5" s="157">
        <v>3.5181582360570687</v>
      </c>
      <c r="BV5" s="152">
        <v>0.98499999999999999</v>
      </c>
      <c r="BW5" s="157">
        <v>6.8060866452833477E-2</v>
      </c>
      <c r="BX5" s="158">
        <v>7.9996751400958335</v>
      </c>
    </row>
    <row r="6" spans="1:76" ht="15" customHeight="1" x14ac:dyDescent="0.2">
      <c r="A6" s="140" t="s">
        <v>43</v>
      </c>
      <c r="B6" s="139">
        <v>590.67227194554482</v>
      </c>
      <c r="C6" s="146">
        <v>9.9460857747182683</v>
      </c>
      <c r="D6" s="146">
        <v>266.8</v>
      </c>
      <c r="E6" s="139">
        <v>323.42700000000002</v>
      </c>
      <c r="F6" s="146">
        <v>5.1155044258705251</v>
      </c>
      <c r="G6" s="146">
        <v>75.39</v>
      </c>
      <c r="H6" s="139">
        <v>321.40499999999997</v>
      </c>
      <c r="I6" s="146">
        <v>5.6871627833893541</v>
      </c>
      <c r="J6" s="146">
        <v>77.141359462102187</v>
      </c>
      <c r="K6" s="139">
        <v>415.91800000000001</v>
      </c>
      <c r="L6" s="146">
        <v>8.5550667190219265</v>
      </c>
      <c r="M6" s="146">
        <v>98.29</v>
      </c>
      <c r="N6" s="139">
        <v>793.19299999999998</v>
      </c>
      <c r="O6" s="146">
        <v>10.736772144787976</v>
      </c>
      <c r="P6" s="146">
        <v>185.75</v>
      </c>
      <c r="Q6" s="139">
        <v>960.8</v>
      </c>
      <c r="R6" s="146">
        <v>13.454918670422131</v>
      </c>
      <c r="S6" s="146">
        <v>221.93113807026603</v>
      </c>
      <c r="T6" s="139">
        <v>996.97299999999996</v>
      </c>
      <c r="U6" s="146">
        <v>16.270177116363481</v>
      </c>
      <c r="V6" s="146">
        <v>229.62558959751786</v>
      </c>
      <c r="W6" s="139">
        <v>795.35</v>
      </c>
      <c r="X6" s="146">
        <v>13.019867759985241</v>
      </c>
      <c r="Y6" s="146">
        <v>182.7202912681135</v>
      </c>
      <c r="Z6" s="139">
        <v>521.61599999999999</v>
      </c>
      <c r="AA6" s="146">
        <v>12.465554089548972</v>
      </c>
      <c r="AB6" s="146">
        <v>118.51499091397793</v>
      </c>
      <c r="AC6" s="139">
        <v>329.96199999999999</v>
      </c>
      <c r="AD6" s="146">
        <v>7.7283993297535023</v>
      </c>
      <c r="AE6" s="146">
        <v>74.440319173680464</v>
      </c>
      <c r="AF6" s="139">
        <v>480.95299999999997</v>
      </c>
      <c r="AG6" s="146">
        <v>12.319413938179187</v>
      </c>
      <c r="AH6" s="146">
        <v>108.17096731388163</v>
      </c>
      <c r="AI6" s="139">
        <v>200.23</v>
      </c>
      <c r="AJ6" s="146">
        <v>6.4859090281858309</v>
      </c>
      <c r="AK6" s="146">
        <v>44.921460917790561</v>
      </c>
      <c r="AL6" s="139">
        <v>368.476</v>
      </c>
      <c r="AM6" s="146">
        <v>19.514566706033754</v>
      </c>
      <c r="AN6" s="146">
        <v>82.545959364132941</v>
      </c>
      <c r="AO6" s="139">
        <v>94.474999999999994</v>
      </c>
      <c r="AP6" s="146">
        <v>6.5471195099656887</v>
      </c>
      <c r="AQ6" s="146">
        <v>21.598965901639943</v>
      </c>
      <c r="AR6" s="139">
        <v>17.414000000000001</v>
      </c>
      <c r="AS6" s="146">
        <v>2.7749537082776934</v>
      </c>
      <c r="AT6" s="146">
        <v>3.9249025986758923</v>
      </c>
      <c r="AU6" s="139">
        <v>44.128</v>
      </c>
      <c r="AV6" s="146">
        <v>4.7818124681685692</v>
      </c>
      <c r="AW6" s="146">
        <v>9.9736307220734162</v>
      </c>
      <c r="AX6" s="139">
        <v>81.48</v>
      </c>
      <c r="AY6" s="146">
        <v>10.670312487722853</v>
      </c>
      <c r="AZ6" s="146">
        <v>18.500329000696148</v>
      </c>
      <c r="BA6" s="139">
        <v>73.983000000000004</v>
      </c>
      <c r="BB6" s="146">
        <v>11.292649085772116</v>
      </c>
      <c r="BC6" s="146">
        <v>16.842928192115426</v>
      </c>
      <c r="BD6" s="139">
        <v>57.256999999999998</v>
      </c>
      <c r="BE6" s="146">
        <v>8.9903606852879161</v>
      </c>
      <c r="BF6" s="146">
        <v>13.094533489091585</v>
      </c>
      <c r="BG6" s="139">
        <v>68.793000000000006</v>
      </c>
      <c r="BH6" s="146">
        <v>8.70428362656342</v>
      </c>
      <c r="BI6" s="146">
        <v>15.721006018238679</v>
      </c>
      <c r="BJ6" s="139">
        <v>176.054</v>
      </c>
      <c r="BK6" s="146">
        <v>13.419302318845439</v>
      </c>
      <c r="BL6" s="146">
        <v>40.412670444398437</v>
      </c>
      <c r="BM6" s="139">
        <v>75.728999999999999</v>
      </c>
      <c r="BN6" s="146">
        <v>7.0241651911056362</v>
      </c>
      <c r="BO6" s="146">
        <v>17.565573711552911</v>
      </c>
      <c r="BP6" s="139">
        <v>92.712000000000003</v>
      </c>
      <c r="BQ6" s="146">
        <v>6.4474358590982979</v>
      </c>
      <c r="BR6" s="146">
        <v>21.687296561710149</v>
      </c>
      <c r="BS6" s="139">
        <v>56.198</v>
      </c>
      <c r="BT6" s="146">
        <v>4.3439309955144605</v>
      </c>
      <c r="BU6" s="146">
        <v>13.203331492945834</v>
      </c>
      <c r="BV6" s="139">
        <v>82.647000000000006</v>
      </c>
      <c r="BW6" s="146">
        <v>5.7106867306876437</v>
      </c>
      <c r="BX6" s="158">
        <v>19.440173253161174</v>
      </c>
    </row>
    <row r="7" spans="1:76" ht="15" customHeight="1" x14ac:dyDescent="0.2">
      <c r="A7" s="140" t="s">
        <v>44</v>
      </c>
      <c r="B7" s="139">
        <v>1153.4000939951557</v>
      </c>
      <c r="C7" s="146">
        <v>19.421626530153997</v>
      </c>
      <c r="D7" s="146">
        <v>246.4</v>
      </c>
      <c r="E7" s="139">
        <v>1051.374</v>
      </c>
      <c r="F7" s="146">
        <v>16.629126047748631</v>
      </c>
      <c r="G7" s="146">
        <v>115.26</v>
      </c>
      <c r="H7" s="139">
        <v>840.96199999999999</v>
      </c>
      <c r="I7" s="146">
        <v>14.880564361614407</v>
      </c>
      <c r="J7" s="146">
        <v>94.252226094969515</v>
      </c>
      <c r="K7" s="139">
        <v>762.24599999999998</v>
      </c>
      <c r="L7" s="146">
        <v>15.678728466446721</v>
      </c>
      <c r="M7" s="146">
        <v>83.68</v>
      </c>
      <c r="N7" s="139">
        <v>931.24699999999996</v>
      </c>
      <c r="O7" s="146">
        <v>12.605490529439075</v>
      </c>
      <c r="P7" s="146">
        <v>100.71</v>
      </c>
      <c r="Q7" s="139">
        <v>1083.123</v>
      </c>
      <c r="R7" s="146">
        <v>15.167914108101199</v>
      </c>
      <c r="S7" s="146">
        <v>115.29749735230953</v>
      </c>
      <c r="T7" s="139">
        <v>890.19100000000003</v>
      </c>
      <c r="U7" s="146">
        <v>14.527540101279296</v>
      </c>
      <c r="V7" s="146">
        <v>93.949553793153953</v>
      </c>
      <c r="W7" s="139">
        <v>915.67100000000005</v>
      </c>
      <c r="X7" s="146">
        <v>14.989520753949137</v>
      </c>
      <c r="Y7" s="146">
        <v>95.927574221033893</v>
      </c>
      <c r="Z7" s="139">
        <v>756.24</v>
      </c>
      <c r="AA7" s="146">
        <v>18.0725871612077</v>
      </c>
      <c r="AB7" s="146">
        <v>78.428558183507306</v>
      </c>
      <c r="AC7" s="139">
        <v>699.86</v>
      </c>
      <c r="AD7" s="146">
        <v>16.392183205706374</v>
      </c>
      <c r="AE7" s="146">
        <v>71.834473403405809</v>
      </c>
      <c r="AF7" s="139">
        <v>842.48800000000006</v>
      </c>
      <c r="AG7" s="146">
        <v>21.579984759318911</v>
      </c>
      <c r="AH7" s="146">
        <v>85.739457636522829</v>
      </c>
      <c r="AI7" s="139">
        <v>679.85400000000004</v>
      </c>
      <c r="AJ7" s="146">
        <v>22.022030646997205</v>
      </c>
      <c r="AK7" s="146">
        <v>68.54946613705539</v>
      </c>
      <c r="AL7" s="139">
        <v>161.00399999999999</v>
      </c>
      <c r="AM7" s="146">
        <v>8.5268058107943485</v>
      </c>
      <c r="AN7" s="146">
        <v>16.138376828352477</v>
      </c>
      <c r="AO7" s="139">
        <v>372.94499999999999</v>
      </c>
      <c r="AP7" s="146">
        <v>25.845096434444603</v>
      </c>
      <c r="AQ7" s="146">
        <v>38.076884790227197</v>
      </c>
      <c r="AR7" s="139">
        <v>199.26499999999999</v>
      </c>
      <c r="AS7" s="146">
        <v>31.753253168712213</v>
      </c>
      <c r="AT7" s="146">
        <v>19.979651867864078</v>
      </c>
      <c r="AU7" s="139">
        <v>246.10599999999999</v>
      </c>
      <c r="AV7" s="146">
        <v>26.668617188431242</v>
      </c>
      <c r="AW7" s="146">
        <v>24.60416601058823</v>
      </c>
      <c r="AX7" s="139">
        <v>150.88200000000001</v>
      </c>
      <c r="AY7" s="146">
        <v>19.758935797405492</v>
      </c>
      <c r="AZ7" s="146">
        <v>15.075613370397056</v>
      </c>
      <c r="BA7" s="139">
        <v>78.171999999999997</v>
      </c>
      <c r="BB7" s="146">
        <v>11.932051475784677</v>
      </c>
      <c r="BC7" s="146">
        <v>7.802246214904514</v>
      </c>
      <c r="BD7" s="139">
        <v>123.133</v>
      </c>
      <c r="BE7" s="146">
        <v>19.334056661396108</v>
      </c>
      <c r="BF7" s="146">
        <v>12.421661607196539</v>
      </c>
      <c r="BG7" s="139">
        <v>231.70099999999999</v>
      </c>
      <c r="BH7" s="146">
        <v>29.316808695047037</v>
      </c>
      <c r="BI7" s="146">
        <v>23.086393354973534</v>
      </c>
      <c r="BJ7" s="139">
        <v>189.233</v>
      </c>
      <c r="BK7" s="146">
        <v>14.423840615391182</v>
      </c>
      <c r="BL7" s="146">
        <v>18.809364157552046</v>
      </c>
      <c r="BM7" s="139">
        <v>155.47800000000001</v>
      </c>
      <c r="BN7" s="146">
        <v>14.421201330833922</v>
      </c>
      <c r="BO7" s="146">
        <v>15.505003090469687</v>
      </c>
      <c r="BP7" s="139">
        <v>269.608</v>
      </c>
      <c r="BQ7" s="146">
        <v>18.749248070366015</v>
      </c>
      <c r="BR7" s="146">
        <v>27.010623796655313</v>
      </c>
      <c r="BS7" s="139">
        <v>215.476</v>
      </c>
      <c r="BT7" s="146">
        <v>16.655626093267976</v>
      </c>
      <c r="BU7" s="146">
        <v>21.671116696724649</v>
      </c>
      <c r="BV7" s="139">
        <v>217.35400000000001</v>
      </c>
      <c r="BW7" s="146">
        <v>15.018580271054994</v>
      </c>
      <c r="BX7" s="158">
        <v>21.786578852382132</v>
      </c>
    </row>
    <row r="8" spans="1:76" ht="15" customHeight="1" x14ac:dyDescent="0.2">
      <c r="A8" s="140" t="s">
        <v>45</v>
      </c>
      <c r="B8" s="139">
        <v>206.74647647280597</v>
      </c>
      <c r="C8" s="146">
        <v>3.4813182982946529</v>
      </c>
      <c r="D8" s="146">
        <v>427.6</v>
      </c>
      <c r="E8" s="139">
        <v>166.53800000000001</v>
      </c>
      <c r="F8" s="146">
        <v>2.6340592346205649</v>
      </c>
      <c r="G8" s="146">
        <v>176.58</v>
      </c>
      <c r="H8" s="139">
        <v>187.07900000000001</v>
      </c>
      <c r="I8" s="146">
        <v>3.3103054599452313</v>
      </c>
      <c r="J8" s="146">
        <v>199.63462016610697</v>
      </c>
      <c r="K8" s="139">
        <v>100.93600000000001</v>
      </c>
      <c r="L8" s="146">
        <v>2.0761645669367454</v>
      </c>
      <c r="M8" s="146">
        <v>106.19</v>
      </c>
      <c r="N8" s="139">
        <v>157.68100000000001</v>
      </c>
      <c r="O8" s="146">
        <v>2.1343922205091488</v>
      </c>
      <c r="P8" s="146">
        <v>163.83000000000001</v>
      </c>
      <c r="Q8" s="139">
        <v>139.471</v>
      </c>
      <c r="R8" s="146">
        <v>1.9531338071216122</v>
      </c>
      <c r="S8" s="146">
        <v>142.6207120159489</v>
      </c>
      <c r="T8" s="139">
        <v>170.762</v>
      </c>
      <c r="U8" s="146">
        <v>2.786763517913184</v>
      </c>
      <c r="V8" s="146">
        <v>173.33991115875295</v>
      </c>
      <c r="W8" s="139">
        <v>133.678</v>
      </c>
      <c r="X8" s="146">
        <v>2.1883068868036801</v>
      </c>
      <c r="Y8" s="146">
        <v>134.38986310486646</v>
      </c>
      <c r="Z8" s="139">
        <v>60.850999999999999</v>
      </c>
      <c r="AA8" s="146">
        <v>1.4542142723826426</v>
      </c>
      <c r="AB8" s="146">
        <v>60.411986097032859</v>
      </c>
      <c r="AC8" s="139">
        <v>73.834999999999994</v>
      </c>
      <c r="AD8" s="146">
        <v>1.7293699411215528</v>
      </c>
      <c r="AE8" s="146">
        <v>72.482690444379216</v>
      </c>
      <c r="AF8" s="139">
        <v>59.155000000000001</v>
      </c>
      <c r="AG8" s="146">
        <v>1.5152310756206737</v>
      </c>
      <c r="AH8" s="146">
        <v>57.529224126193768</v>
      </c>
      <c r="AI8" s="139">
        <v>49.186999999999998</v>
      </c>
      <c r="AJ8" s="146">
        <v>1.5932797651169976</v>
      </c>
      <c r="AK8" s="146">
        <v>47.42680168236086</v>
      </c>
      <c r="AL8" s="139">
        <v>16.478999999999999</v>
      </c>
      <c r="AM8" s="146">
        <v>0.87273131696156658</v>
      </c>
      <c r="AN8" s="146">
        <v>15.792515158572032</v>
      </c>
      <c r="AO8" s="139">
        <v>3.706</v>
      </c>
      <c r="AP8" s="146">
        <v>0.25682587884554481</v>
      </c>
      <c r="AQ8" s="146">
        <v>3.5636876955652954</v>
      </c>
      <c r="AR8" s="139">
        <v>3.6139999999999999</v>
      </c>
      <c r="AS8" s="146">
        <v>0.57589770883861169</v>
      </c>
      <c r="AT8" s="146">
        <v>3.4355212362553007</v>
      </c>
      <c r="AU8" s="139">
        <v>4.4119999999999999</v>
      </c>
      <c r="AV8" s="146">
        <v>0.47809455696065373</v>
      </c>
      <c r="AW8" s="146">
        <v>4.1782914462456926</v>
      </c>
      <c r="AX8" s="139">
        <v>3.1869999999999998</v>
      </c>
      <c r="AY8" s="146">
        <v>0.41735746070658725</v>
      </c>
      <c r="AZ8" s="146">
        <v>3.0091189428144656</v>
      </c>
      <c r="BA8" s="139">
        <v>1.6739999999999999</v>
      </c>
      <c r="BB8" s="146">
        <v>0.25551673451444956</v>
      </c>
      <c r="BC8" s="146">
        <v>1.5749957661404135</v>
      </c>
      <c r="BD8" s="139">
        <v>0.11</v>
      </c>
      <c r="BE8" s="146">
        <v>1.7271943611814639E-2</v>
      </c>
      <c r="BF8" s="146">
        <v>0.10307153164296022</v>
      </c>
      <c r="BG8" s="139">
        <v>2.9710000000000001</v>
      </c>
      <c r="BH8" s="146">
        <v>0.37591654171965055</v>
      </c>
      <c r="BI8" s="146">
        <v>2.7827523678216042</v>
      </c>
      <c r="BJ8" s="139">
        <v>3.698</v>
      </c>
      <c r="BK8" s="146">
        <v>0.28187135751014142</v>
      </c>
      <c r="BL8" s="146">
        <v>3.4487389440778307</v>
      </c>
      <c r="BM8" s="139">
        <v>11</v>
      </c>
      <c r="BN8" s="146">
        <v>1.0202936405097385</v>
      </c>
      <c r="BO8" s="146">
        <v>10.203428537505484</v>
      </c>
      <c r="BP8" s="139">
        <v>13.329000000000001</v>
      </c>
      <c r="BQ8" s="146">
        <v>0.92693365007681017</v>
      </c>
      <c r="BR8" s="146">
        <v>12.375148317949119</v>
      </c>
      <c r="BS8" s="139">
        <v>13.188000000000001</v>
      </c>
      <c r="BT8" s="146">
        <v>1.0193914724517723</v>
      </c>
      <c r="BU8" s="146">
        <v>12.284202113687552</v>
      </c>
      <c r="BV8" s="139">
        <v>20.492000000000001</v>
      </c>
      <c r="BW8" s="146">
        <v>1.4159424115243286</v>
      </c>
      <c r="BX8" s="158">
        <v>19.024400659893811</v>
      </c>
    </row>
    <row r="9" spans="1:76" ht="15" customHeight="1" x14ac:dyDescent="0.2">
      <c r="A9" s="140" t="s">
        <v>46</v>
      </c>
      <c r="B9" s="139">
        <v>379.87574047007905</v>
      </c>
      <c r="C9" s="146">
        <v>6.3965702774657212</v>
      </c>
      <c r="D9" s="146">
        <v>163</v>
      </c>
      <c r="E9" s="139">
        <v>365.09800000000001</v>
      </c>
      <c r="F9" s="146">
        <v>5.7745965391772387</v>
      </c>
      <c r="G9" s="146">
        <v>80.400000000000006</v>
      </c>
      <c r="H9" s="139">
        <v>398.64</v>
      </c>
      <c r="I9" s="146">
        <v>7.0538123923720306</v>
      </c>
      <c r="J9" s="146">
        <v>88.772378482451956</v>
      </c>
      <c r="K9" s="139">
        <v>396.79899999999998</v>
      </c>
      <c r="L9" s="146">
        <v>8.1618057382493205</v>
      </c>
      <c r="M9" s="146">
        <v>86.69</v>
      </c>
      <c r="N9" s="139">
        <v>469.69200000000001</v>
      </c>
      <c r="O9" s="146">
        <v>6.357817053642373</v>
      </c>
      <c r="P9" s="146">
        <v>101.16</v>
      </c>
      <c r="Q9" s="139">
        <v>471.56</v>
      </c>
      <c r="R9" s="146">
        <v>6.6036651209661335</v>
      </c>
      <c r="S9" s="146">
        <v>100.42660028298174</v>
      </c>
      <c r="T9" s="139">
        <v>374.20299999999997</v>
      </c>
      <c r="U9" s="146">
        <v>6.106834475431695</v>
      </c>
      <c r="V9" s="146">
        <v>78.973887963923019</v>
      </c>
      <c r="W9" s="139">
        <v>351.44499999999999</v>
      </c>
      <c r="X9" s="146">
        <v>5.7531494623851298</v>
      </c>
      <c r="Y9" s="146">
        <v>73.623342272864193</v>
      </c>
      <c r="Z9" s="139">
        <v>319.47899999999998</v>
      </c>
      <c r="AA9" s="146">
        <v>7.6348937819679916</v>
      </c>
      <c r="AB9" s="146">
        <v>66.112690746098153</v>
      </c>
      <c r="AC9" s="139">
        <v>281.923</v>
      </c>
      <c r="AD9" s="146">
        <v>6.6032255964083646</v>
      </c>
      <c r="AE9" s="146">
        <v>57.705502023519166</v>
      </c>
      <c r="AF9" s="139">
        <v>255.22200000000001</v>
      </c>
      <c r="AG9" s="146">
        <v>6.5374069069742138</v>
      </c>
      <c r="AH9" s="146">
        <v>51.954243493760124</v>
      </c>
      <c r="AI9" s="139">
        <v>207.61</v>
      </c>
      <c r="AJ9" s="146">
        <v>6.7249641579266868</v>
      </c>
      <c r="AK9" s="146">
        <v>42.04458049994998</v>
      </c>
      <c r="AL9" s="139">
        <v>103.952</v>
      </c>
      <c r="AM9" s="146">
        <v>5.5053198531942948</v>
      </c>
      <c r="AN9" s="146">
        <v>20.985523396541041</v>
      </c>
      <c r="AO9" s="139">
        <v>25.866</v>
      </c>
      <c r="AP9" s="146">
        <v>1.7925143503019054</v>
      </c>
      <c r="AQ9" s="146">
        <v>5.2985032435050012</v>
      </c>
      <c r="AR9" s="139">
        <v>18.140999999999998</v>
      </c>
      <c r="AS9" s="146">
        <v>2.8908025279582881</v>
      </c>
      <c r="AT9" s="146">
        <v>3.682092579835504</v>
      </c>
      <c r="AU9" s="139">
        <v>25.637</v>
      </c>
      <c r="AV9" s="146">
        <v>2.7780848043518316</v>
      </c>
      <c r="AW9" s="146">
        <v>5.2027398350027072</v>
      </c>
      <c r="AX9" s="139">
        <v>32.264000000000003</v>
      </c>
      <c r="AY9" s="146">
        <v>4.2251713562087652</v>
      </c>
      <c r="AZ9" s="146">
        <v>6.5642304373664713</v>
      </c>
      <c r="BA9" s="139">
        <v>43.914000000000001</v>
      </c>
      <c r="BB9" s="146">
        <v>6.7029640857034281</v>
      </c>
      <c r="BC9" s="146">
        <v>8.9482914925209815</v>
      </c>
      <c r="BD9" s="139">
        <v>30.72</v>
      </c>
      <c r="BE9" s="146">
        <v>4.8235827977722332</v>
      </c>
      <c r="BF9" s="146">
        <v>6.2618862709366532</v>
      </c>
      <c r="BG9" s="139">
        <v>45.54</v>
      </c>
      <c r="BH9" s="146">
        <v>5.7621135341342598</v>
      </c>
      <c r="BI9" s="146">
        <v>9.2843336349960257</v>
      </c>
      <c r="BJ9" s="139">
        <v>72.963999999999999</v>
      </c>
      <c r="BK9" s="146">
        <v>5.561509391392633</v>
      </c>
      <c r="BL9" s="146">
        <v>14.872843749528624</v>
      </c>
      <c r="BM9" s="139">
        <v>55.256</v>
      </c>
      <c r="BN9" s="146">
        <v>5.125213218182374</v>
      </c>
      <c r="BO9" s="146">
        <v>11.32496285713056</v>
      </c>
      <c r="BP9" s="139">
        <v>86.06</v>
      </c>
      <c r="BQ9" s="146">
        <v>5.9848383168737547</v>
      </c>
      <c r="BR9" s="146">
        <v>17.672074795218723</v>
      </c>
      <c r="BS9" s="139">
        <v>79.582999999999998</v>
      </c>
      <c r="BT9" s="146">
        <v>6.1515189226667735</v>
      </c>
      <c r="BU9" s="146">
        <v>16.416498805114543</v>
      </c>
      <c r="BV9" s="139">
        <v>181.27799999999999</v>
      </c>
      <c r="BW9" s="146">
        <v>12.525825125722587</v>
      </c>
      <c r="BX9" s="158">
        <v>37.380352374744639</v>
      </c>
    </row>
    <row r="10" spans="1:76" ht="15" customHeight="1" x14ac:dyDescent="0.2">
      <c r="A10" s="140" t="s">
        <v>47</v>
      </c>
      <c r="B10" s="139">
        <v>199.97830881023825</v>
      </c>
      <c r="C10" s="146">
        <v>3.3673519258968998</v>
      </c>
      <c r="D10" s="146">
        <v>326.7</v>
      </c>
      <c r="E10" s="139">
        <v>255.11099999999999</v>
      </c>
      <c r="F10" s="146">
        <v>4.0349799169155798</v>
      </c>
      <c r="G10" s="146">
        <v>214.63</v>
      </c>
      <c r="H10" s="139">
        <v>222.64</v>
      </c>
      <c r="I10" s="146">
        <v>3.9395464354748859</v>
      </c>
      <c r="J10" s="146">
        <v>188.6180239330721</v>
      </c>
      <c r="K10" s="139">
        <v>197.47</v>
      </c>
      <c r="L10" s="146">
        <v>4.0617838732761262</v>
      </c>
      <c r="M10" s="146">
        <v>165.72</v>
      </c>
      <c r="N10" s="139">
        <v>215.595</v>
      </c>
      <c r="O10" s="146">
        <v>2.9183242799111486</v>
      </c>
      <c r="P10" s="146">
        <v>179.93</v>
      </c>
      <c r="Q10" s="139">
        <v>170.971</v>
      </c>
      <c r="R10" s="146">
        <v>2.3942557243971088</v>
      </c>
      <c r="S10" s="146">
        <v>141.94193163877355</v>
      </c>
      <c r="T10" s="139">
        <v>197.399</v>
      </c>
      <c r="U10" s="146">
        <v>3.2214680764604804</v>
      </c>
      <c r="V10" s="146">
        <v>163.37217097389839</v>
      </c>
      <c r="W10" s="139">
        <v>181.08</v>
      </c>
      <c r="X10" s="146">
        <v>2.964276927111495</v>
      </c>
      <c r="Y10" s="146">
        <v>149.33176755439956</v>
      </c>
      <c r="Z10" s="139">
        <v>170.67400000000001</v>
      </c>
      <c r="AA10" s="146">
        <v>4.0787590462709762</v>
      </c>
      <c r="AB10" s="146">
        <v>139.66078616370214</v>
      </c>
      <c r="AC10" s="139">
        <v>189.86799999999999</v>
      </c>
      <c r="AD10" s="146">
        <v>4.447105193754548</v>
      </c>
      <c r="AE10" s="146">
        <v>154.24684955188573</v>
      </c>
      <c r="AF10" s="139">
        <v>219.84200000000001</v>
      </c>
      <c r="AG10" s="146">
        <v>5.6311627102797761</v>
      </c>
      <c r="AH10" s="146">
        <v>178.14256623765579</v>
      </c>
      <c r="AI10" s="139">
        <v>223.84700000000001</v>
      </c>
      <c r="AJ10" s="146">
        <v>7.2509178356505704</v>
      </c>
      <c r="AK10" s="146">
        <v>181.13412439472799</v>
      </c>
      <c r="AL10" s="139">
        <v>143.43600000000001</v>
      </c>
      <c r="AM10" s="146">
        <v>7.5964008240608827</v>
      </c>
      <c r="AN10" s="146">
        <v>116.045445388594</v>
      </c>
      <c r="AO10" s="139">
        <v>128.68100000000001</v>
      </c>
      <c r="AP10" s="146">
        <v>8.9175960377019852</v>
      </c>
      <c r="AQ10" s="146">
        <v>105.31566627927913</v>
      </c>
      <c r="AR10" s="139">
        <v>18.943999999999999</v>
      </c>
      <c r="AS10" s="146">
        <v>3.0187620908241999</v>
      </c>
      <c r="AT10" s="146">
        <v>15.409606438456338</v>
      </c>
      <c r="AU10" s="139">
        <v>20.829000000000001</v>
      </c>
      <c r="AV10" s="146">
        <v>2.2570787685705933</v>
      </c>
      <c r="AW10" s="146">
        <v>16.973862419547526</v>
      </c>
      <c r="AX10" s="139">
        <v>16.210999999999999</v>
      </c>
      <c r="AY10" s="146">
        <v>2.1229312191761802</v>
      </c>
      <c r="AZ10" s="146">
        <v>13.274452227202676</v>
      </c>
      <c r="BA10" s="139">
        <v>6.8769999999999998</v>
      </c>
      <c r="BB10" s="146">
        <v>1.0496944941791335</v>
      </c>
      <c r="BC10" s="146">
        <v>5.6467346322109382</v>
      </c>
      <c r="BD10" s="139">
        <v>9.7479999999999993</v>
      </c>
      <c r="BE10" s="146">
        <v>1.5306082393451734</v>
      </c>
      <c r="BF10" s="146">
        <v>8.0196393959437788</v>
      </c>
      <c r="BG10" s="139">
        <v>7.3879999999999999</v>
      </c>
      <c r="BH10" s="146">
        <v>0.93479347365357734</v>
      </c>
      <c r="BI10" s="146">
        <v>6.0779671223770873</v>
      </c>
      <c r="BJ10" s="139">
        <v>9.3889999999999993</v>
      </c>
      <c r="BK10" s="146">
        <v>0.71565445529008043</v>
      </c>
      <c r="BL10" s="146">
        <v>7.7261730386267509</v>
      </c>
      <c r="BM10" s="139">
        <v>19.934999999999999</v>
      </c>
      <c r="BN10" s="146">
        <v>1.8490503385056034</v>
      </c>
      <c r="BO10" s="146">
        <v>16.526890706142183</v>
      </c>
      <c r="BP10" s="139">
        <v>13.73</v>
      </c>
      <c r="BQ10" s="146">
        <v>0.95482024274548738</v>
      </c>
      <c r="BR10" s="146">
        <v>11.427287330109612</v>
      </c>
      <c r="BS10" s="139">
        <v>20.010999999999999</v>
      </c>
      <c r="BT10" s="146">
        <v>1.5467881980006382</v>
      </c>
      <c r="BU10" s="146">
        <v>16.750554766387058</v>
      </c>
      <c r="BV10" s="139">
        <v>23.913</v>
      </c>
      <c r="BW10" s="146">
        <v>1.6523243649610224</v>
      </c>
      <c r="BX10" s="158">
        <v>20.02347921034827</v>
      </c>
    </row>
    <row r="11" spans="1:76" ht="15" customHeight="1" x14ac:dyDescent="0.2">
      <c r="A11" s="140" t="s">
        <v>48</v>
      </c>
      <c r="B11" s="139">
        <v>183.20585455540808</v>
      </c>
      <c r="C11" s="146">
        <v>3.0849275146043058</v>
      </c>
      <c r="D11" s="146">
        <v>218.2</v>
      </c>
      <c r="E11" s="139">
        <v>155.44900000000001</v>
      </c>
      <c r="F11" s="146">
        <v>2.4586693365029735</v>
      </c>
      <c r="G11" s="146">
        <v>95.89</v>
      </c>
      <c r="H11" s="139">
        <v>119.92700000000001</v>
      </c>
      <c r="I11" s="146">
        <v>2.1220714398454756</v>
      </c>
      <c r="J11" s="146">
        <v>76.839438525630015</v>
      </c>
      <c r="K11" s="139">
        <v>219.70500000000001</v>
      </c>
      <c r="L11" s="146">
        <v>4.5191382279745351</v>
      </c>
      <c r="M11" s="146">
        <v>139.74</v>
      </c>
      <c r="N11" s="139">
        <v>120.226</v>
      </c>
      <c r="O11" s="146">
        <v>1.6273960661267552</v>
      </c>
      <c r="P11" s="146">
        <v>76.209999999999994</v>
      </c>
      <c r="Q11" s="139">
        <v>101.779</v>
      </c>
      <c r="R11" s="146">
        <v>1.4252999243931037</v>
      </c>
      <c r="S11" s="146">
        <v>64.057918406540452</v>
      </c>
      <c r="T11" s="139">
        <v>90.057000000000002</v>
      </c>
      <c r="U11" s="146">
        <v>1.469692098550659</v>
      </c>
      <c r="V11" s="146">
        <v>55.931369687243418</v>
      </c>
      <c r="W11" s="139">
        <v>90.340999999999994</v>
      </c>
      <c r="X11" s="146">
        <v>1.4788808364931496</v>
      </c>
      <c r="Y11" s="146">
        <v>56.186476834685216</v>
      </c>
      <c r="Z11" s="139">
        <v>53.258000000000003</v>
      </c>
      <c r="AA11" s="146">
        <v>1.2727571234417641</v>
      </c>
      <c r="AB11" s="146">
        <v>33.083160746964573</v>
      </c>
      <c r="AC11" s="139">
        <v>96.405000000000001</v>
      </c>
      <c r="AD11" s="146">
        <v>2.2580064897924199</v>
      </c>
      <c r="AE11" s="146">
        <v>59.691132982965385</v>
      </c>
      <c r="AF11" s="139">
        <v>120.717</v>
      </c>
      <c r="AG11" s="146">
        <v>3.0921164695410508</v>
      </c>
      <c r="AH11" s="146">
        <v>74.701761030107946</v>
      </c>
      <c r="AI11" s="139">
        <v>57.204999999999998</v>
      </c>
      <c r="AJ11" s="146">
        <v>1.8530011784316558</v>
      </c>
      <c r="AK11" s="146">
        <v>35.381880617619622</v>
      </c>
      <c r="AL11" s="139">
        <v>117.691</v>
      </c>
      <c r="AM11" s="146">
        <v>6.2329401920337242</v>
      </c>
      <c r="AN11" s="146">
        <v>72.845808848378766</v>
      </c>
      <c r="AO11" s="139">
        <v>108.932</v>
      </c>
      <c r="AP11" s="146">
        <v>7.548989917539906</v>
      </c>
      <c r="AQ11" s="146">
        <v>69.599463813479673</v>
      </c>
      <c r="AR11" s="139">
        <v>64.981999999999999</v>
      </c>
      <c r="AS11" s="146">
        <v>10.355004127213798</v>
      </c>
      <c r="AT11" s="146">
        <v>40.819403256029283</v>
      </c>
      <c r="AU11" s="139">
        <v>92.546000000000006</v>
      </c>
      <c r="AV11" s="146">
        <v>10.028499290226806</v>
      </c>
      <c r="AW11" s="146">
        <v>58.45270179370074</v>
      </c>
      <c r="AX11" s="139">
        <v>59.124000000000002</v>
      </c>
      <c r="AY11" s="146">
        <v>7.7426553206201021</v>
      </c>
      <c r="AZ11" s="146">
        <v>37.633358008927772</v>
      </c>
      <c r="BA11" s="139">
        <v>57.152000000000001</v>
      </c>
      <c r="BB11" s="146">
        <v>8.7235916433511473</v>
      </c>
      <c r="BC11" s="146">
        <v>36.511687483669341</v>
      </c>
      <c r="BD11" s="139">
        <v>53.277999999999999</v>
      </c>
      <c r="BE11" s="146">
        <v>8.3655873795478204</v>
      </c>
      <c r="BF11" s="146">
        <v>34.206658863728727</v>
      </c>
      <c r="BG11" s="139">
        <v>88.344999999999999</v>
      </c>
      <c r="BH11" s="146">
        <v>11.178171281798226</v>
      </c>
      <c r="BI11" s="146">
        <v>56.741219064330267</v>
      </c>
      <c r="BJ11" s="139">
        <v>52.064</v>
      </c>
      <c r="BK11" s="146">
        <v>3.9684560187690647</v>
      </c>
      <c r="BL11" s="146">
        <v>33.575813857503995</v>
      </c>
      <c r="BM11" s="139">
        <v>152</v>
      </c>
      <c r="BN11" s="146">
        <v>14.098603032498206</v>
      </c>
      <c r="BO11" s="146">
        <v>99.683504872031293</v>
      </c>
      <c r="BP11" s="139">
        <v>42.936</v>
      </c>
      <c r="BQ11" s="146">
        <v>2.9858821516766385</v>
      </c>
      <c r="BR11" s="146">
        <v>28.275364752600439</v>
      </c>
      <c r="BS11" s="139">
        <v>52.581000000000003</v>
      </c>
      <c r="BT11" s="146">
        <v>4.0643481204873098</v>
      </c>
      <c r="BU11" s="146">
        <v>34.839689456920659</v>
      </c>
      <c r="BV11" s="139">
        <v>59.850999999999999</v>
      </c>
      <c r="BW11" s="146">
        <v>4.1355440792573974</v>
      </c>
      <c r="BX11" s="158">
        <v>39.698574456964408</v>
      </c>
    </row>
    <row r="12" spans="1:76" ht="15" customHeight="1" x14ac:dyDescent="0.2">
      <c r="A12" s="140" t="s">
        <v>49</v>
      </c>
      <c r="B12" s="139">
        <v>293.21840445805594</v>
      </c>
      <c r="C12" s="146">
        <v>4.9373832833898863</v>
      </c>
      <c r="D12" s="146">
        <v>142.6</v>
      </c>
      <c r="E12" s="139">
        <v>369.50599999999997</v>
      </c>
      <c r="F12" s="146">
        <v>5.8443159612082907</v>
      </c>
      <c r="G12" s="146">
        <v>92.17</v>
      </c>
      <c r="H12" s="139">
        <v>374.745</v>
      </c>
      <c r="I12" s="146">
        <v>6.6309977046444324</v>
      </c>
      <c r="J12" s="146">
        <v>94.619458059981085</v>
      </c>
      <c r="K12" s="139">
        <v>295.80500000000001</v>
      </c>
      <c r="L12" s="146">
        <v>6.0844481624269235</v>
      </c>
      <c r="M12" s="146">
        <v>73.400000000000006</v>
      </c>
      <c r="N12" s="139">
        <v>361.09199999999998</v>
      </c>
      <c r="O12" s="146">
        <v>4.8877921606794059</v>
      </c>
      <c r="P12" s="146">
        <v>88.49</v>
      </c>
      <c r="Q12" s="139">
        <v>366.024</v>
      </c>
      <c r="R12" s="146">
        <v>5.1257526555189319</v>
      </c>
      <c r="S12" s="146">
        <v>88.16368768953086</v>
      </c>
      <c r="T12" s="139">
        <v>254.59100000000001</v>
      </c>
      <c r="U12" s="146">
        <v>4.1548172941815826</v>
      </c>
      <c r="V12" s="146">
        <v>60.797023180818798</v>
      </c>
      <c r="W12" s="139">
        <v>274.69499999999999</v>
      </c>
      <c r="X12" s="146">
        <v>4.4967530952777341</v>
      </c>
      <c r="Y12" s="146">
        <v>65.043293528417834</v>
      </c>
      <c r="Z12" s="139">
        <v>175.55</v>
      </c>
      <c r="AA12" s="146">
        <v>4.1952854598408065</v>
      </c>
      <c r="AB12" s="146">
        <v>41.056625166460002</v>
      </c>
      <c r="AC12" s="139">
        <v>176.398</v>
      </c>
      <c r="AD12" s="146">
        <v>4.1316096549598393</v>
      </c>
      <c r="AE12" s="146">
        <v>40.663636223227456</v>
      </c>
      <c r="AF12" s="139">
        <v>177.06200000000001</v>
      </c>
      <c r="AG12" s="146">
        <v>4.5353705470636081</v>
      </c>
      <c r="AH12" s="146">
        <v>40.281929370236256</v>
      </c>
      <c r="AI12" s="139">
        <v>98.930999999999997</v>
      </c>
      <c r="AJ12" s="146">
        <v>3.2046020379935696</v>
      </c>
      <c r="AK12" s="146">
        <v>22.319871456166815</v>
      </c>
      <c r="AL12" s="139">
        <v>108.33799999999999</v>
      </c>
      <c r="AM12" s="146">
        <v>5.7376033386116996</v>
      </c>
      <c r="AN12" s="146">
        <v>24.326271758257867</v>
      </c>
      <c r="AO12" s="139">
        <v>41.722999999999999</v>
      </c>
      <c r="AP12" s="146">
        <v>2.8914047876612696</v>
      </c>
      <c r="AQ12" s="146">
        <v>9.531267597139637</v>
      </c>
      <c r="AR12" s="139">
        <v>31.021999999999998</v>
      </c>
      <c r="AS12" s="146">
        <v>4.9434141459854484</v>
      </c>
      <c r="AT12" s="146">
        <v>6.9769523524217822</v>
      </c>
      <c r="AU12" s="139">
        <v>54.927</v>
      </c>
      <c r="AV12" s="146">
        <v>5.9520171645915294</v>
      </c>
      <c r="AW12" s="146">
        <v>12.341737167981723</v>
      </c>
      <c r="AX12" s="139">
        <v>45.889000000000003</v>
      </c>
      <c r="AY12" s="146">
        <v>6.0094498005536821</v>
      </c>
      <c r="AZ12" s="146">
        <v>10.316432958810255</v>
      </c>
      <c r="BA12" s="139">
        <v>50.247</v>
      </c>
      <c r="BB12" s="146">
        <v>7.6696232730869447</v>
      </c>
      <c r="BC12" s="146">
        <v>11.294402294889837</v>
      </c>
      <c r="BD12" s="139">
        <v>54.844999999999999</v>
      </c>
      <c r="BE12" s="146">
        <v>8.6116340671815799</v>
      </c>
      <c r="BF12" s="146">
        <v>12.31724848232499</v>
      </c>
      <c r="BG12" s="139">
        <v>63.774000000000001</v>
      </c>
      <c r="BH12" s="146">
        <v>8.0692364630188465</v>
      </c>
      <c r="BI12" s="146">
        <v>14.32277425314348</v>
      </c>
      <c r="BJ12" s="139">
        <v>74.635000000000005</v>
      </c>
      <c r="BK12" s="146">
        <v>5.6888774385531109</v>
      </c>
      <c r="BL12" s="146">
        <v>16.736267504014485</v>
      </c>
      <c r="BM12" s="139">
        <v>92.022000000000006</v>
      </c>
      <c r="BN12" s="146">
        <v>8.5354055806351976</v>
      </c>
      <c r="BO12" s="146">
        <v>20.613697797930566</v>
      </c>
      <c r="BP12" s="139">
        <v>130.995</v>
      </c>
      <c r="BQ12" s="146">
        <v>9.1097361761431266</v>
      </c>
      <c r="BR12" s="146">
        <v>29.510443603952929</v>
      </c>
      <c r="BS12" s="139">
        <v>127.27800000000001</v>
      </c>
      <c r="BT12" s="146">
        <v>9.8381944063327786</v>
      </c>
      <c r="BU12" s="146">
        <v>28.761010953670272</v>
      </c>
      <c r="BV12" s="139">
        <v>144.80000000000001</v>
      </c>
      <c r="BW12" s="146">
        <v>10.005292855198263</v>
      </c>
      <c r="BX12" s="158">
        <v>32.630412355568737</v>
      </c>
    </row>
    <row r="13" spans="1:76" ht="15" customHeight="1" x14ac:dyDescent="0.2">
      <c r="A13" s="140" t="s">
        <v>50</v>
      </c>
      <c r="B13" s="139">
        <v>410.5822018623436</v>
      </c>
      <c r="C13" s="146">
        <v>6.9136236645150033</v>
      </c>
      <c r="D13" s="146">
        <v>224.8</v>
      </c>
      <c r="E13" s="139">
        <v>379.96100000000001</v>
      </c>
      <c r="F13" s="146">
        <v>6.0096781566108897</v>
      </c>
      <c r="G13" s="146">
        <v>107.1</v>
      </c>
      <c r="H13" s="139">
        <v>371.51299999999998</v>
      </c>
      <c r="I13" s="146">
        <v>6.573808457072321</v>
      </c>
      <c r="J13" s="146">
        <v>107.34779323486961</v>
      </c>
      <c r="K13" s="139">
        <v>339.67</v>
      </c>
      <c r="L13" s="146">
        <v>6.9867125549992499</v>
      </c>
      <c r="M13" s="146">
        <v>96.6</v>
      </c>
      <c r="N13" s="139">
        <v>465.75400000000002</v>
      </c>
      <c r="O13" s="146">
        <v>6.30451173109644</v>
      </c>
      <c r="P13" s="146">
        <v>130.61000000000001</v>
      </c>
      <c r="Q13" s="139">
        <v>389.75299999999999</v>
      </c>
      <c r="R13" s="146">
        <v>5.4580504959960834</v>
      </c>
      <c r="S13" s="146">
        <v>108.38544866990212</v>
      </c>
      <c r="T13" s="139">
        <v>401.435</v>
      </c>
      <c r="U13" s="146">
        <v>6.5512491819812322</v>
      </c>
      <c r="V13" s="146">
        <v>110.89756764880084</v>
      </c>
      <c r="W13" s="139">
        <v>471.91699999999997</v>
      </c>
      <c r="X13" s="146">
        <v>7.725274324120142</v>
      </c>
      <c r="Y13" s="146">
        <v>129.71127842777673</v>
      </c>
      <c r="Z13" s="139">
        <v>404.50700000000001</v>
      </c>
      <c r="AA13" s="146">
        <v>9.6668888379596982</v>
      </c>
      <c r="AB13" s="146">
        <v>110.00862648515874</v>
      </c>
      <c r="AC13" s="139">
        <v>175.983</v>
      </c>
      <c r="AD13" s="146">
        <v>4.1218894880259258</v>
      </c>
      <c r="AE13" s="146">
        <v>47.46268560107319</v>
      </c>
      <c r="AF13" s="139">
        <v>217.096</v>
      </c>
      <c r="AG13" s="146">
        <v>5.5608250459461717</v>
      </c>
      <c r="AH13" s="146">
        <v>58.200652524174764</v>
      </c>
      <c r="AI13" s="139">
        <v>231.749</v>
      </c>
      <c r="AJ13" s="146">
        <v>7.5068817428609007</v>
      </c>
      <c r="AK13" s="146">
        <v>61.802815233719656</v>
      </c>
      <c r="AL13" s="139">
        <v>87.986999999999995</v>
      </c>
      <c r="AM13" s="146">
        <v>4.659810084683377</v>
      </c>
      <c r="AN13" s="146">
        <v>23.402328982162132</v>
      </c>
      <c r="AO13" s="139">
        <v>28.262</v>
      </c>
      <c r="AP13" s="146">
        <v>1.9585572012770609</v>
      </c>
      <c r="AQ13" s="146">
        <v>7.653213201373041</v>
      </c>
      <c r="AR13" s="139">
        <v>39.575000000000003</v>
      </c>
      <c r="AS13" s="146">
        <v>6.306350809985628</v>
      </c>
      <c r="AT13" s="146">
        <v>10.551895461711752</v>
      </c>
      <c r="AU13" s="139">
        <v>24.29</v>
      </c>
      <c r="AV13" s="146">
        <v>2.6321207589696916</v>
      </c>
      <c r="AW13" s="146">
        <v>6.4727523507363056</v>
      </c>
      <c r="AX13" s="139">
        <v>50.082999999999998</v>
      </c>
      <c r="AY13" s="146">
        <v>6.5586801708716695</v>
      </c>
      <c r="AZ13" s="146">
        <v>13.375447802290248</v>
      </c>
      <c r="BA13" s="139">
        <v>41.572000000000003</v>
      </c>
      <c r="BB13" s="146">
        <v>6.3454848788737737</v>
      </c>
      <c r="BC13" s="146">
        <v>11.108269825250231</v>
      </c>
      <c r="BD13" s="139">
        <v>68.906000000000006</v>
      </c>
      <c r="BE13" s="146">
        <v>10.819459513779087</v>
      </c>
      <c r="BF13" s="146">
        <v>18.432368593871839</v>
      </c>
      <c r="BG13" s="139">
        <v>82.41</v>
      </c>
      <c r="BH13" s="146">
        <v>10.42722389872649</v>
      </c>
      <c r="BI13" s="146">
        <v>22.052637325232645</v>
      </c>
      <c r="BJ13" s="139">
        <v>97.643000000000001</v>
      </c>
      <c r="BK13" s="146">
        <v>7.4426081561283759</v>
      </c>
      <c r="BL13" s="146">
        <v>26.180267752311817</v>
      </c>
      <c r="BM13" s="139">
        <v>67.974999999999994</v>
      </c>
      <c r="BN13" s="146">
        <v>6.3049509285135894</v>
      </c>
      <c r="BO13" s="146">
        <v>18.408662836437099</v>
      </c>
      <c r="BP13" s="139">
        <v>98.218000000000004</v>
      </c>
      <c r="BQ13" s="146">
        <v>6.8303375529480181</v>
      </c>
      <c r="BR13" s="146">
        <v>26.596693894848581</v>
      </c>
      <c r="BS13" s="139">
        <v>137.90100000000001</v>
      </c>
      <c r="BT13" s="146">
        <v>10.659319338987858</v>
      </c>
      <c r="BU13" s="146">
        <v>37.645047719324495</v>
      </c>
      <c r="BV13" s="139">
        <v>125.88200000000001</v>
      </c>
      <c r="BW13" s="146">
        <v>8.6981096353457694</v>
      </c>
      <c r="BX13" s="158">
        <v>34.375383160098316</v>
      </c>
    </row>
    <row r="14" spans="1:76" ht="15" customHeight="1" x14ac:dyDescent="0.2">
      <c r="A14" s="140" t="s">
        <v>51</v>
      </c>
      <c r="B14" s="139">
        <v>96.741673423644428</v>
      </c>
      <c r="C14" s="146">
        <v>1.6289929755667578</v>
      </c>
      <c r="D14" s="146">
        <v>224.2</v>
      </c>
      <c r="E14" s="139">
        <v>101.327</v>
      </c>
      <c r="F14" s="146">
        <v>1.6026451624638098</v>
      </c>
      <c r="G14" s="146">
        <v>120.55</v>
      </c>
      <c r="H14" s="139">
        <v>86.581999999999994</v>
      </c>
      <c r="I14" s="146">
        <v>1.5320419038640252</v>
      </c>
      <c r="J14" s="146">
        <v>106.15899204009867</v>
      </c>
      <c r="K14" s="139">
        <v>89.891000000000005</v>
      </c>
      <c r="L14" s="146">
        <v>1.8489786506946084</v>
      </c>
      <c r="M14" s="146">
        <v>107.76</v>
      </c>
      <c r="N14" s="139">
        <v>97.087000000000003</v>
      </c>
      <c r="O14" s="146">
        <v>1.3141833037117452</v>
      </c>
      <c r="P14" s="146">
        <v>114.49</v>
      </c>
      <c r="Q14" s="139">
        <v>66.531999999999996</v>
      </c>
      <c r="R14" s="146">
        <v>0.93170550476740754</v>
      </c>
      <c r="S14" s="146">
        <v>76.839073367344326</v>
      </c>
      <c r="T14" s="139">
        <v>65.3</v>
      </c>
      <c r="U14" s="146">
        <v>1.0656683437751426</v>
      </c>
      <c r="V14" s="146">
        <v>75.240990093077599</v>
      </c>
      <c r="W14" s="139">
        <v>85.56</v>
      </c>
      <c r="X14" s="146">
        <v>1.4006159370646096</v>
      </c>
      <c r="Y14" s="146">
        <v>98.010577719432689</v>
      </c>
      <c r="Z14" s="139">
        <v>42.73</v>
      </c>
      <c r="AA14" s="146">
        <v>1.0211594856109236</v>
      </c>
      <c r="AB14" s="146">
        <v>48.31251059980778</v>
      </c>
      <c r="AC14" s="139">
        <v>65.028000000000006</v>
      </c>
      <c r="AD14" s="146">
        <v>1.5230916033216273</v>
      </c>
      <c r="AE14" s="146">
        <v>72.720196998060899</v>
      </c>
      <c r="AF14" s="139">
        <v>60.636000000000003</v>
      </c>
      <c r="AG14" s="146">
        <v>1.5531662835150906</v>
      </c>
      <c r="AH14" s="146">
        <v>67.314246383729838</v>
      </c>
      <c r="AI14" s="139">
        <v>52.314</v>
      </c>
      <c r="AJ14" s="146">
        <v>1.6945704684638345</v>
      </c>
      <c r="AK14" s="146">
        <v>57.710764424381622</v>
      </c>
      <c r="AL14" s="139">
        <v>24.966000000000001</v>
      </c>
      <c r="AM14" s="146">
        <v>1.3222046276632364</v>
      </c>
      <c r="AN14" s="146">
        <v>27.483426940935843</v>
      </c>
      <c r="AO14" s="139">
        <v>23.4</v>
      </c>
      <c r="AP14" s="146">
        <v>1.6216204978374928</v>
      </c>
      <c r="AQ14" s="146">
        <v>26.403712768226175</v>
      </c>
      <c r="AR14" s="139">
        <v>8.2739999999999991</v>
      </c>
      <c r="AS14" s="146">
        <v>1.3184774883593451</v>
      </c>
      <c r="AT14" s="146">
        <v>9.2267341108144798</v>
      </c>
      <c r="AU14" s="139">
        <v>11.76</v>
      </c>
      <c r="AV14" s="146">
        <v>1.2743408861870553</v>
      </c>
      <c r="AW14" s="146">
        <v>13.143159857034608</v>
      </c>
      <c r="AX14" s="139">
        <v>22.564</v>
      </c>
      <c r="AY14" s="146">
        <v>2.9548960600512819</v>
      </c>
      <c r="AZ14" s="146">
        <v>25.319211248893325</v>
      </c>
      <c r="BA14" s="139">
        <v>6.5460000000000003</v>
      </c>
      <c r="BB14" s="146">
        <v>0.99917117331636018</v>
      </c>
      <c r="BC14" s="146">
        <v>7.3640916720290512</v>
      </c>
      <c r="BD14" s="139">
        <v>11.781000000000001</v>
      </c>
      <c r="BE14" s="146">
        <v>1.849825160825348</v>
      </c>
      <c r="BF14" s="146">
        <v>13.316559058108622</v>
      </c>
      <c r="BG14" s="139">
        <v>15.849</v>
      </c>
      <c r="BH14" s="146">
        <v>2.0053521607925755</v>
      </c>
      <c r="BI14" s="146">
        <v>17.915762344004339</v>
      </c>
      <c r="BJ14" s="139">
        <v>21.638000000000002</v>
      </c>
      <c r="BK14" s="146">
        <v>1.6493056878865442</v>
      </c>
      <c r="BL14" s="146">
        <v>24.532462599842411</v>
      </c>
      <c r="BM14" s="139">
        <v>22.541</v>
      </c>
      <c r="BN14" s="146">
        <v>2.0907671773390928</v>
      </c>
      <c r="BO14" s="146">
        <v>25.904282521131051</v>
      </c>
      <c r="BP14" s="139">
        <v>16.181999999999999</v>
      </c>
      <c r="BQ14" s="146">
        <v>1.1253387595125621</v>
      </c>
      <c r="BR14" s="146">
        <v>18.69774406899516</v>
      </c>
      <c r="BS14" s="139">
        <v>29.228000000000002</v>
      </c>
      <c r="BT14" s="146">
        <v>2.2592336940264182</v>
      </c>
      <c r="BU14" s="146">
        <v>34.0330596218963</v>
      </c>
      <c r="BV14" s="139">
        <v>23.745999999999999</v>
      </c>
      <c r="BW14" s="146">
        <v>1.6407851114608973</v>
      </c>
      <c r="BX14" s="158">
        <v>27.727470700262842</v>
      </c>
    </row>
    <row r="15" spans="1:76" ht="15" customHeight="1" x14ac:dyDescent="0.2">
      <c r="A15" s="140" t="s">
        <v>52</v>
      </c>
      <c r="B15" s="139">
        <v>187.45526192111637</v>
      </c>
      <c r="C15" s="146">
        <v>3.1564815254466345</v>
      </c>
      <c r="D15" s="146">
        <v>248.4</v>
      </c>
      <c r="E15" s="139">
        <v>241.303</v>
      </c>
      <c r="F15" s="146">
        <v>3.8165847763972556</v>
      </c>
      <c r="G15" s="146">
        <v>164.24</v>
      </c>
      <c r="H15" s="139">
        <v>190.625</v>
      </c>
      <c r="I15" s="146">
        <v>3.3730508410995341</v>
      </c>
      <c r="J15" s="146">
        <v>130.22007448759041</v>
      </c>
      <c r="K15" s="139">
        <v>157.40199999999999</v>
      </c>
      <c r="L15" s="146">
        <v>3.237620424476674</v>
      </c>
      <c r="M15" s="146">
        <v>106.02</v>
      </c>
      <c r="N15" s="139">
        <v>185.994</v>
      </c>
      <c r="O15" s="146">
        <v>2.5176409755225966</v>
      </c>
      <c r="P15" s="146">
        <v>123.6</v>
      </c>
      <c r="Q15" s="139">
        <v>186.46700000000001</v>
      </c>
      <c r="R15" s="146">
        <v>2.6112596999558741</v>
      </c>
      <c r="S15" s="146">
        <v>122.46671670683048</v>
      </c>
      <c r="T15" s="139">
        <v>146.923</v>
      </c>
      <c r="U15" s="146">
        <v>2.3977211343411224</v>
      </c>
      <c r="V15" s="146">
        <v>96.102914098491041</v>
      </c>
      <c r="W15" s="139">
        <v>172.67599999999999</v>
      </c>
      <c r="X15" s="146">
        <v>2.8267035711613895</v>
      </c>
      <c r="Y15" s="146">
        <v>112.41209870724394</v>
      </c>
      <c r="Z15" s="139">
        <v>114.068</v>
      </c>
      <c r="AA15" s="146">
        <v>2.72599157979562</v>
      </c>
      <c r="AB15" s="146">
        <v>73.447117084110559</v>
      </c>
      <c r="AC15" s="139">
        <v>98.459000000000003</v>
      </c>
      <c r="AD15" s="146">
        <v>2.3061154605930381</v>
      </c>
      <c r="AE15" s="146">
        <v>62.729599930681999</v>
      </c>
      <c r="AF15" s="139">
        <v>76.510000000000005</v>
      </c>
      <c r="AG15" s="146">
        <v>1.9597722862942737</v>
      </c>
      <c r="AH15" s="146">
        <v>49.059275094867601</v>
      </c>
      <c r="AI15" s="139">
        <v>88.978999999999999</v>
      </c>
      <c r="AJ15" s="146">
        <v>2.8822339280774463</v>
      </c>
      <c r="AK15" s="146">
        <v>56.843423292777587</v>
      </c>
      <c r="AL15" s="139">
        <v>48.661000000000001</v>
      </c>
      <c r="AM15" s="146">
        <v>2.5770968271537589</v>
      </c>
      <c r="AN15" s="146">
        <v>31.041402996652241</v>
      </c>
      <c r="AO15" s="139">
        <v>24.032</v>
      </c>
      <c r="AP15" s="146">
        <v>1.6654181112833601</v>
      </c>
      <c r="AQ15" s="146">
        <v>15.55313221003718</v>
      </c>
      <c r="AR15" s="139">
        <v>11.51</v>
      </c>
      <c r="AS15" s="146">
        <v>1.8341401850394079</v>
      </c>
      <c r="AT15" s="146">
        <v>7.4108031610842042</v>
      </c>
      <c r="AU15" s="139">
        <v>5.3959999999999999</v>
      </c>
      <c r="AV15" s="146">
        <v>0.58472308009059104</v>
      </c>
      <c r="AW15" s="146">
        <v>3.4795034292066784</v>
      </c>
      <c r="AX15" s="139">
        <v>32.624000000000002</v>
      </c>
      <c r="AY15" s="146">
        <v>4.2723155940042998</v>
      </c>
      <c r="AZ15" s="146">
        <v>21.13292808689479</v>
      </c>
      <c r="BA15" s="139">
        <v>24.343</v>
      </c>
      <c r="BB15" s="146">
        <v>3.7156773406721895</v>
      </c>
      <c r="BC15" s="146">
        <v>15.827132319715483</v>
      </c>
      <c r="BD15" s="139">
        <v>28.81</v>
      </c>
      <c r="BE15" s="146">
        <v>4.5236790496034516</v>
      </c>
      <c r="BF15" s="146">
        <v>18.803494669623706</v>
      </c>
      <c r="BG15" s="139">
        <v>36.521000000000001</v>
      </c>
      <c r="BH15" s="146">
        <v>4.6209518748378855</v>
      </c>
      <c r="BI15" s="146">
        <v>23.842616923224568</v>
      </c>
      <c r="BJ15" s="139">
        <v>41.430999999999997</v>
      </c>
      <c r="BK15" s="146">
        <v>3.1579805876156484</v>
      </c>
      <c r="BL15" s="146">
        <v>27.163041846334192</v>
      </c>
      <c r="BM15" s="139">
        <v>42.509</v>
      </c>
      <c r="BN15" s="146">
        <v>3.9428783967662251</v>
      </c>
      <c r="BO15" s="146">
        <v>28.101928243531976</v>
      </c>
      <c r="BP15" s="139">
        <v>73.046999999999997</v>
      </c>
      <c r="BQ15" s="146">
        <v>5.0798801363313633</v>
      </c>
      <c r="BR15" s="146">
        <v>48.755336275459939</v>
      </c>
      <c r="BS15" s="139">
        <v>69.150999999999996</v>
      </c>
      <c r="BT15" s="146">
        <v>5.3451576972636117</v>
      </c>
      <c r="BU15" s="146">
        <v>46.49900816998958</v>
      </c>
      <c r="BV15" s="139">
        <v>87.131</v>
      </c>
      <c r="BW15" s="146">
        <v>6.0205191420323185</v>
      </c>
      <c r="BX15" s="158">
        <v>58.701824027250595</v>
      </c>
    </row>
    <row r="16" spans="1:76" ht="15" customHeight="1" x14ac:dyDescent="0.2">
      <c r="A16" s="140" t="s">
        <v>53</v>
      </c>
      <c r="B16" s="139">
        <v>311.72821972142316</v>
      </c>
      <c r="C16" s="146">
        <v>5.2490623972193777</v>
      </c>
      <c r="D16" s="146">
        <v>114.7</v>
      </c>
      <c r="E16" s="139">
        <v>902.22199999999998</v>
      </c>
      <c r="F16" s="146">
        <v>14.270053626066334</v>
      </c>
      <c r="G16" s="146">
        <v>170.15</v>
      </c>
      <c r="H16" s="139">
        <v>577.74900000000002</v>
      </c>
      <c r="I16" s="146">
        <v>10.223091149610045</v>
      </c>
      <c r="J16" s="146">
        <v>116.10282095678134</v>
      </c>
      <c r="K16" s="139">
        <v>604.83600000000001</v>
      </c>
      <c r="L16" s="146">
        <v>12.440943489020302</v>
      </c>
      <c r="M16" s="146">
        <v>117.54</v>
      </c>
      <c r="N16" s="139">
        <v>1251.425</v>
      </c>
      <c r="O16" s="146">
        <v>16.939465024642544</v>
      </c>
      <c r="P16" s="146">
        <v>240.42</v>
      </c>
      <c r="Q16" s="139">
        <v>812.25400000000002</v>
      </c>
      <c r="R16" s="146">
        <v>11.374699739514007</v>
      </c>
      <c r="S16" s="146">
        <v>154.08051503878957</v>
      </c>
      <c r="T16" s="139">
        <v>422.57499999999999</v>
      </c>
      <c r="U16" s="146">
        <v>6.8962450286490187</v>
      </c>
      <c r="V16" s="146">
        <v>79.659318448387467</v>
      </c>
      <c r="W16" s="139">
        <v>632.94000000000005</v>
      </c>
      <c r="X16" s="146">
        <v>10.361218457289317</v>
      </c>
      <c r="Y16" s="146">
        <v>115.22019154942706</v>
      </c>
      <c r="Z16" s="139">
        <v>602.39</v>
      </c>
      <c r="AA16" s="146">
        <v>14.395887258066098</v>
      </c>
      <c r="AB16" s="146">
        <v>108.32371129237691</v>
      </c>
      <c r="AC16" s="139">
        <v>624.40099999999995</v>
      </c>
      <c r="AD16" s="146">
        <v>14.624775792053073</v>
      </c>
      <c r="AE16" s="146">
        <v>110.97088707255216</v>
      </c>
      <c r="AF16" s="139">
        <v>267.66300000000001</v>
      </c>
      <c r="AG16" s="146">
        <v>6.8560780220413546</v>
      </c>
      <c r="AH16" s="146">
        <v>47.108274954645196</v>
      </c>
      <c r="AI16" s="139">
        <v>265.21800000000002</v>
      </c>
      <c r="AJ16" s="146">
        <v>8.5910194308414809</v>
      </c>
      <c r="AK16" s="146">
        <v>46.296464391148554</v>
      </c>
      <c r="AL16" s="139">
        <v>153.084</v>
      </c>
      <c r="AM16" s="146">
        <v>8.1073609397259823</v>
      </c>
      <c r="AN16" s="146">
        <v>26.550864354782988</v>
      </c>
      <c r="AO16" s="139">
        <v>344.96699999999998</v>
      </c>
      <c r="AP16" s="146">
        <v>23.906220439209676</v>
      </c>
      <c r="AQ16" s="146">
        <v>62.07483666458171</v>
      </c>
      <c r="AR16" s="139">
        <v>77.429000000000002</v>
      </c>
      <c r="AS16" s="146">
        <v>12.338457027577439</v>
      </c>
      <c r="AT16" s="146">
        <v>13.189616947658706</v>
      </c>
      <c r="AU16" s="139">
        <v>28.007999999999999</v>
      </c>
      <c r="AV16" s="146">
        <v>3.0350118656740683</v>
      </c>
      <c r="AW16" s="146">
        <v>4.7532212968344947</v>
      </c>
      <c r="AX16" s="139">
        <v>88.561000000000007</v>
      </c>
      <c r="AY16" s="146">
        <v>11.597613453917816</v>
      </c>
      <c r="AZ16" s="146">
        <v>15.03972507638654</v>
      </c>
      <c r="BA16" s="139">
        <v>91.638000000000005</v>
      </c>
      <c r="BB16" s="146">
        <v>13.987480595839386</v>
      </c>
      <c r="BC16" s="146">
        <v>15.536804583966022</v>
      </c>
      <c r="BD16" s="139">
        <v>38.709000000000003</v>
      </c>
      <c r="BE16" s="146">
        <v>6.0779969569975716</v>
      </c>
      <c r="BF16" s="146">
        <v>6.6726240897088624</v>
      </c>
      <c r="BG16" s="139">
        <v>17.905000000000001</v>
      </c>
      <c r="BH16" s="146">
        <v>2.2654950116090018</v>
      </c>
      <c r="BI16" s="146">
        <v>3.0364477173900695</v>
      </c>
      <c r="BJ16" s="139">
        <v>259.74799999999999</v>
      </c>
      <c r="BK16" s="146">
        <v>19.798680738384046</v>
      </c>
      <c r="BL16" s="146">
        <v>44.181727691500129</v>
      </c>
      <c r="BM16" s="139">
        <v>162.208</v>
      </c>
      <c r="BN16" s="146">
        <v>15.045435530891243</v>
      </c>
      <c r="BO16" s="146">
        <v>28.182149868825686</v>
      </c>
      <c r="BP16" s="139">
        <v>349.82799999999997</v>
      </c>
      <c r="BQ16" s="146">
        <v>24.32795745660367</v>
      </c>
      <c r="BR16" s="146">
        <v>61.047756011405127</v>
      </c>
      <c r="BS16" s="139">
        <v>274.04300000000001</v>
      </c>
      <c r="BT16" s="146">
        <v>21.182673436844183</v>
      </c>
      <c r="BU16" s="146">
        <v>47.952521154417539</v>
      </c>
      <c r="BV16" s="139">
        <v>254.155</v>
      </c>
      <c r="BW16" s="146">
        <v>17.56143097798974</v>
      </c>
      <c r="BX16" s="158">
        <v>44.428529074897874</v>
      </c>
    </row>
    <row r="17" spans="1:77" ht="15" customHeight="1" x14ac:dyDescent="0.2">
      <c r="A17" s="140" t="s">
        <v>54</v>
      </c>
      <c r="B17" s="139">
        <v>166.54340562008397</v>
      </c>
      <c r="C17" s="146">
        <v>2.8043554373308441</v>
      </c>
      <c r="D17" s="146">
        <v>252.1</v>
      </c>
      <c r="E17" s="139">
        <v>133.23099999999999</v>
      </c>
      <c r="F17" s="146">
        <v>2.1072568776359297</v>
      </c>
      <c r="G17" s="146">
        <v>103.98</v>
      </c>
      <c r="H17" s="139">
        <v>151.047</v>
      </c>
      <c r="I17" s="146">
        <v>2.6727302840422889</v>
      </c>
      <c r="J17" s="146">
        <v>121.39836331984704</v>
      </c>
      <c r="K17" s="139">
        <v>161.18100000000001</v>
      </c>
      <c r="L17" s="146">
        <v>3.3153511241126212</v>
      </c>
      <c r="M17" s="146">
        <v>126.59</v>
      </c>
      <c r="N17" s="139">
        <v>247.74100000000001</v>
      </c>
      <c r="O17" s="146">
        <v>3.3534570626845146</v>
      </c>
      <c r="P17" s="146">
        <v>192.66</v>
      </c>
      <c r="Q17" s="139">
        <v>166.136</v>
      </c>
      <c r="R17" s="146">
        <v>2.3265470110629174</v>
      </c>
      <c r="S17" s="146">
        <v>127.76385545136046</v>
      </c>
      <c r="T17" s="139">
        <v>159.96</v>
      </c>
      <c r="U17" s="146">
        <v>2.6104794528372408</v>
      </c>
      <c r="V17" s="146">
        <v>122.54588384188547</v>
      </c>
      <c r="W17" s="139">
        <v>180.916</v>
      </c>
      <c r="X17" s="146">
        <v>2.9615922495322686</v>
      </c>
      <c r="Y17" s="146">
        <v>138.12522093118247</v>
      </c>
      <c r="Z17" s="139">
        <v>89.87</v>
      </c>
      <c r="AA17" s="146">
        <v>2.1477089391962019</v>
      </c>
      <c r="AB17" s="146">
        <v>67.878309983406183</v>
      </c>
      <c r="AC17" s="139">
        <v>106.69499999999999</v>
      </c>
      <c r="AD17" s="146">
        <v>2.4990197855754599</v>
      </c>
      <c r="AE17" s="146">
        <v>79.940809560379876</v>
      </c>
      <c r="AF17" s="139">
        <v>70.358000000000004</v>
      </c>
      <c r="AG17" s="146">
        <v>1.802191328180532</v>
      </c>
      <c r="AH17" s="146">
        <v>52.549185972344425</v>
      </c>
      <c r="AI17" s="139">
        <v>80.23</v>
      </c>
      <c r="AJ17" s="146">
        <v>2.5988337478467223</v>
      </c>
      <c r="AK17" s="146">
        <v>59.767604364234501</v>
      </c>
      <c r="AL17" s="139">
        <v>62.475000000000001</v>
      </c>
      <c r="AM17" s="146">
        <v>3.3086891818176998</v>
      </c>
      <c r="AN17" s="146">
        <v>46.46608589327564</v>
      </c>
      <c r="AO17" s="139">
        <v>38.593000000000004</v>
      </c>
      <c r="AP17" s="146">
        <v>2.6744957210701865</v>
      </c>
      <c r="AQ17" s="146">
        <v>29.404033654677654</v>
      </c>
      <c r="AR17" s="139">
        <v>9.1059999999999999</v>
      </c>
      <c r="AS17" s="146">
        <v>1.4510582558617593</v>
      </c>
      <c r="AT17" s="146">
        <v>6.8263991082050985</v>
      </c>
      <c r="AU17" s="139">
        <v>11.361000000000001</v>
      </c>
      <c r="AV17" s="146">
        <v>1.2311043204057088</v>
      </c>
      <c r="AW17" s="146">
        <v>8.5320079845355945</v>
      </c>
      <c r="AX17" s="139">
        <v>20.725000000000001</v>
      </c>
      <c r="AY17" s="146">
        <v>2.7140675786457553</v>
      </c>
      <c r="AZ17" s="146">
        <v>15.62366897271267</v>
      </c>
      <c r="BA17" s="139">
        <v>28.376000000000001</v>
      </c>
      <c r="BB17" s="146">
        <v>4.3312681353536568</v>
      </c>
      <c r="BC17" s="146">
        <v>21.460438178343384</v>
      </c>
      <c r="BD17" s="139">
        <v>21.244</v>
      </c>
      <c r="BE17" s="146">
        <v>3.3356833644490012</v>
      </c>
      <c r="BF17" s="146">
        <v>16.145200405225985</v>
      </c>
      <c r="BG17" s="139">
        <v>28.062999999999999</v>
      </c>
      <c r="BH17" s="146">
        <v>3.5507727735707011</v>
      </c>
      <c r="BI17" s="146">
        <v>21.337504067834757</v>
      </c>
      <c r="BJ17" s="139">
        <v>36.161000000000001</v>
      </c>
      <c r="BK17" s="146">
        <v>2.7562872252364046</v>
      </c>
      <c r="BL17" s="146">
        <v>27.570563747541133</v>
      </c>
      <c r="BM17" s="139">
        <v>24.547999999999998</v>
      </c>
      <c r="BN17" s="146">
        <v>2.2769243897484603</v>
      </c>
      <c r="BO17" s="146">
        <v>18.971498700481707</v>
      </c>
      <c r="BP17" s="139">
        <v>32.700000000000003</v>
      </c>
      <c r="BQ17" s="146">
        <v>2.2740438410617219</v>
      </c>
      <c r="BR17" s="146">
        <v>25.526692958379783</v>
      </c>
      <c r="BS17" s="139">
        <v>38.101999999999997</v>
      </c>
      <c r="BT17" s="146">
        <v>2.945166354516032</v>
      </c>
      <c r="BU17" s="146">
        <v>29.861671695599352</v>
      </c>
      <c r="BV17" s="139">
        <v>31.018000000000001</v>
      </c>
      <c r="BW17" s="146">
        <v>2.143260868663948</v>
      </c>
      <c r="BX17" s="158">
        <v>24.373205974727867</v>
      </c>
    </row>
    <row r="18" spans="1:77" ht="15" customHeight="1" x14ac:dyDescent="0.2">
      <c r="A18" s="140" t="s">
        <v>55</v>
      </c>
      <c r="B18" s="139">
        <v>23.54630294328787</v>
      </c>
      <c r="C18" s="146">
        <v>0.39648644413264944</v>
      </c>
      <c r="D18" s="146">
        <v>139</v>
      </c>
      <c r="E18" s="139">
        <v>32.706000000000003</v>
      </c>
      <c r="F18" s="146">
        <v>0.51729660094092755</v>
      </c>
      <c r="G18" s="146">
        <v>99.96</v>
      </c>
      <c r="H18" s="139">
        <v>22.933</v>
      </c>
      <c r="I18" s="146">
        <v>0.40579239312228521</v>
      </c>
      <c r="J18" s="146">
        <v>72.447148615691788</v>
      </c>
      <c r="K18" s="139">
        <v>12.161</v>
      </c>
      <c r="L18" s="146">
        <v>0.25014105273160969</v>
      </c>
      <c r="M18" s="146">
        <v>37.880000000000003</v>
      </c>
      <c r="N18" s="139">
        <v>17.998000000000001</v>
      </c>
      <c r="O18" s="146">
        <v>0.24362346246360472</v>
      </c>
      <c r="P18" s="146">
        <v>55.96</v>
      </c>
      <c r="Q18" s="139">
        <v>8.5030000000000001</v>
      </c>
      <c r="R18" s="146">
        <v>0.1190749099236047</v>
      </c>
      <c r="S18" s="146">
        <v>24.848347429593758</v>
      </c>
      <c r="T18" s="139">
        <v>15.355</v>
      </c>
      <c r="U18" s="146">
        <v>0.25058709676366486</v>
      </c>
      <c r="V18" s="146">
        <v>47.848753688763409</v>
      </c>
      <c r="W18" s="139">
        <v>26.638000000000002</v>
      </c>
      <c r="X18" s="146">
        <v>0.43606366680139169</v>
      </c>
      <c r="Y18" s="146">
        <v>83.22450433337292</v>
      </c>
      <c r="Z18" s="139">
        <v>24.228999999999999</v>
      </c>
      <c r="AA18" s="146">
        <v>0.57902347710898827</v>
      </c>
      <c r="AB18" s="146">
        <v>75.517862597323258</v>
      </c>
      <c r="AC18" s="139">
        <v>12.146000000000001</v>
      </c>
      <c r="AD18" s="146">
        <v>0.2844846929621776</v>
      </c>
      <c r="AE18" s="146">
        <v>37.86218613132997</v>
      </c>
      <c r="AF18" s="139">
        <v>8.6869999999999994</v>
      </c>
      <c r="AG18" s="146">
        <v>0.22251394394246965</v>
      </c>
      <c r="AH18" s="146">
        <v>27.127461910070604</v>
      </c>
      <c r="AI18" s="139">
        <v>12.926</v>
      </c>
      <c r="AJ18" s="146">
        <v>0.41870279228052759</v>
      </c>
      <c r="AK18" s="146">
        <v>40.421539808618427</v>
      </c>
      <c r="AL18" s="139">
        <v>6.0179999999999998</v>
      </c>
      <c r="AM18" s="146">
        <v>0.31871454975876617</v>
      </c>
      <c r="AN18" s="146">
        <v>18.833735482720094</v>
      </c>
      <c r="AO18" s="139">
        <v>3.1560000000000001</v>
      </c>
      <c r="AP18" s="146">
        <v>0.21871086714423624</v>
      </c>
      <c r="AQ18" s="146">
        <v>10.072093980679197</v>
      </c>
      <c r="AR18" s="139">
        <v>1.2350000000000001</v>
      </c>
      <c r="AS18" s="146">
        <v>0.19679957676139609</v>
      </c>
      <c r="AT18" s="146">
        <v>3.9240606879021374</v>
      </c>
      <c r="AU18" s="139">
        <v>1.458</v>
      </c>
      <c r="AV18" s="146">
        <v>0.15799226293033389</v>
      </c>
      <c r="AW18" s="146">
        <v>4.652973690593206</v>
      </c>
      <c r="AX18" s="139">
        <v>2.177</v>
      </c>
      <c r="AY18" s="146">
        <v>0.28509168244689065</v>
      </c>
      <c r="AZ18" s="146">
        <v>6.9769603271511755</v>
      </c>
      <c r="BA18" s="139">
        <v>1.825</v>
      </c>
      <c r="BB18" s="146">
        <v>0.2785651376874973</v>
      </c>
      <c r="BC18" s="146">
        <v>5.8785823114263529</v>
      </c>
      <c r="BD18" s="139">
        <v>2.3340000000000001</v>
      </c>
      <c r="BE18" s="146">
        <v>0.36647923990886699</v>
      </c>
      <c r="BF18" s="146">
        <v>7.560836551170083</v>
      </c>
      <c r="BG18" s="139">
        <v>4.351</v>
      </c>
      <c r="BH18" s="146">
        <v>0.55052604275402206</v>
      </c>
      <c r="BI18" s="146">
        <v>14.104047741763996</v>
      </c>
      <c r="BJ18" s="139">
        <v>3.46</v>
      </c>
      <c r="BK18" s="146">
        <v>0.26373036695107877</v>
      </c>
      <c r="BL18" s="146">
        <v>11.321359741113877</v>
      </c>
      <c r="BM18" s="139">
        <v>3.117</v>
      </c>
      <c r="BN18" s="146">
        <v>0.28911411613353227</v>
      </c>
      <c r="BO18" s="146">
        <v>10.372159884997805</v>
      </c>
      <c r="BP18" s="139">
        <v>1.831</v>
      </c>
      <c r="BQ18" s="146">
        <v>0.12733254657443463</v>
      </c>
      <c r="BR18" s="146">
        <v>6.2216694869756086</v>
      </c>
      <c r="BS18" s="139">
        <v>5.6550000000000002</v>
      </c>
      <c r="BT18" s="146">
        <v>0.43711395031200884</v>
      </c>
      <c r="BU18" s="146">
        <v>19.356494951223688</v>
      </c>
      <c r="BV18" s="139">
        <v>7.7990000000000004</v>
      </c>
      <c r="BW18" s="146">
        <v>0.53889004818847541</v>
      </c>
      <c r="BX18" s="158">
        <v>26.834253155149398</v>
      </c>
    </row>
    <row r="19" spans="1:77" ht="15" customHeight="1" x14ac:dyDescent="0.2">
      <c r="A19" s="140" t="s">
        <v>56</v>
      </c>
      <c r="B19" s="139">
        <v>464.5219933170477</v>
      </c>
      <c r="C19" s="146">
        <v>7.8218934749664442</v>
      </c>
      <c r="D19" s="146">
        <v>155.6</v>
      </c>
      <c r="E19" s="139">
        <v>490.94099999999997</v>
      </c>
      <c r="F19" s="146">
        <v>7.7650006287084903</v>
      </c>
      <c r="G19" s="146">
        <v>84.9</v>
      </c>
      <c r="H19" s="139">
        <v>535.56100000000004</v>
      </c>
      <c r="I19" s="146">
        <v>9.4765874439874498</v>
      </c>
      <c r="J19" s="146">
        <v>94.747767887154907</v>
      </c>
      <c r="K19" s="139">
        <v>416.15600000000001</v>
      </c>
      <c r="L19" s="146">
        <v>8.5599621692768491</v>
      </c>
      <c r="M19" s="146">
        <v>72.69</v>
      </c>
      <c r="N19" s="139">
        <v>950.54300000000001</v>
      </c>
      <c r="O19" s="146">
        <v>12.866683902685978</v>
      </c>
      <c r="P19" s="146">
        <v>165.01</v>
      </c>
      <c r="Q19" s="139">
        <v>990.73500000000001</v>
      </c>
      <c r="R19" s="146">
        <v>13.874124530537751</v>
      </c>
      <c r="S19" s="146">
        <v>171.18714745553021</v>
      </c>
      <c r="T19" s="139">
        <v>651.22199999999998</v>
      </c>
      <c r="U19" s="146">
        <v>10.62766723078003</v>
      </c>
      <c r="V19" s="146">
        <v>112.45553174628803</v>
      </c>
      <c r="W19" s="139">
        <v>460.74099999999999</v>
      </c>
      <c r="X19" s="146">
        <v>7.5423233690870175</v>
      </c>
      <c r="Y19" s="146">
        <v>79.572732279631026</v>
      </c>
      <c r="Z19" s="139">
        <v>311.65800000000002</v>
      </c>
      <c r="AA19" s="146">
        <v>7.4479878999889841</v>
      </c>
      <c r="AB19" s="146">
        <v>53.628822020205149</v>
      </c>
      <c r="AC19" s="139">
        <v>669.41099999999994</v>
      </c>
      <c r="AD19" s="146">
        <v>15.679004017825148</v>
      </c>
      <c r="AE19" s="146">
        <v>115.15833064107422</v>
      </c>
      <c r="AF19" s="139">
        <v>559.048</v>
      </c>
      <c r="AG19" s="146">
        <v>14.319785349735211</v>
      </c>
      <c r="AH19" s="146">
        <v>95.979474860515523</v>
      </c>
      <c r="AI19" s="139">
        <v>370.71100000000001</v>
      </c>
      <c r="AJ19" s="146">
        <v>12.008179702081593</v>
      </c>
      <c r="AK19" s="146">
        <v>63.542585124311451</v>
      </c>
      <c r="AL19" s="139">
        <v>139.709</v>
      </c>
      <c r="AM19" s="146">
        <v>7.39901811768818</v>
      </c>
      <c r="AN19" s="146">
        <v>23.937870406970699</v>
      </c>
      <c r="AO19" s="139">
        <v>42.994999999999997</v>
      </c>
      <c r="AP19" s="146">
        <v>2.9795544147232054</v>
      </c>
      <c r="AQ19" s="146">
        <v>7.451796005026214</v>
      </c>
      <c r="AR19" s="139">
        <v>20.456</v>
      </c>
      <c r="AS19" s="146">
        <v>3.2597021394583954</v>
      </c>
      <c r="AT19" s="146">
        <v>3.4848589386819171</v>
      </c>
      <c r="AU19" s="139">
        <v>223.303</v>
      </c>
      <c r="AV19" s="146">
        <v>24.19763119967925</v>
      </c>
      <c r="AW19" s="146">
        <v>38.096373830104739</v>
      </c>
      <c r="AX19" s="139">
        <v>40.478000000000002</v>
      </c>
      <c r="AY19" s="146">
        <v>5.3008457152435646</v>
      </c>
      <c r="AZ19" s="146">
        <v>6.9183110146388991</v>
      </c>
      <c r="BA19" s="139">
        <v>40.970999999999997</v>
      </c>
      <c r="BB19" s="146">
        <v>6.2537491814764108</v>
      </c>
      <c r="BC19" s="146">
        <v>7.0166827536647869</v>
      </c>
      <c r="BD19" s="139">
        <v>32.384999999999998</v>
      </c>
      <c r="BE19" s="146">
        <v>5.0850172169874277</v>
      </c>
      <c r="BF19" s="146">
        <v>5.5782886151581996</v>
      </c>
      <c r="BG19" s="139">
        <v>25.544</v>
      </c>
      <c r="BH19" s="146">
        <v>3.2320471698710045</v>
      </c>
      <c r="BI19" s="146">
        <v>4.3838362342668269</v>
      </c>
      <c r="BJ19" s="139">
        <v>114.926</v>
      </c>
      <c r="BK19" s="146">
        <v>8.7599642058438363</v>
      </c>
      <c r="BL19" s="146">
        <v>19.809048808519996</v>
      </c>
      <c r="BM19" s="139">
        <v>69.706000000000003</v>
      </c>
      <c r="BN19" s="146">
        <v>6.4655080459428946</v>
      </c>
      <c r="BO19" s="146">
        <v>12.203125867122024</v>
      </c>
      <c r="BP19" s="139">
        <v>63.165999999999997</v>
      </c>
      <c r="BQ19" s="146">
        <v>4.3927294576301135</v>
      </c>
      <c r="BR19" s="146">
        <v>11.230988610057144</v>
      </c>
      <c r="BS19" s="139">
        <v>66.957999999999998</v>
      </c>
      <c r="BT19" s="146">
        <v>5.1756456030046838</v>
      </c>
      <c r="BU19" s="146">
        <v>11.904871969020805</v>
      </c>
      <c r="BV19" s="139">
        <v>71.936999999999998</v>
      </c>
      <c r="BW19" s="146">
        <v>4.970654365499982</v>
      </c>
      <c r="BX19" s="158">
        <v>12.8240553229358</v>
      </c>
    </row>
    <row r="20" spans="1:77" ht="15" customHeight="1" x14ac:dyDescent="0.2">
      <c r="A20" s="140" t="s">
        <v>57</v>
      </c>
      <c r="B20" s="139">
        <v>281.83879314351822</v>
      </c>
      <c r="C20" s="146">
        <v>4.7457667210539771</v>
      </c>
      <c r="D20" s="146">
        <v>133.6</v>
      </c>
      <c r="E20" s="139">
        <v>274.75700000000001</v>
      </c>
      <c r="F20" s="146">
        <v>4.3457121685539786</v>
      </c>
      <c r="G20" s="146">
        <v>67.23</v>
      </c>
      <c r="H20" s="139">
        <v>290.065</v>
      </c>
      <c r="I20" s="146">
        <v>5.1326111067464204</v>
      </c>
      <c r="J20" s="146">
        <v>72.81685618655213</v>
      </c>
      <c r="K20" s="139">
        <v>220.328</v>
      </c>
      <c r="L20" s="146">
        <v>4.5319527889359517</v>
      </c>
      <c r="M20" s="146">
        <v>54.75</v>
      </c>
      <c r="N20" s="139">
        <v>296.95100000000002</v>
      </c>
      <c r="O20" s="146">
        <v>4.0195705523963712</v>
      </c>
      <c r="P20" s="146">
        <v>73.48</v>
      </c>
      <c r="Q20" s="139">
        <v>364.654</v>
      </c>
      <c r="R20" s="146">
        <v>5.1065673530850457</v>
      </c>
      <c r="S20" s="146">
        <v>89.720997196034475</v>
      </c>
      <c r="T20" s="139">
        <v>262.98899999999998</v>
      </c>
      <c r="U20" s="146">
        <v>4.2918690974131843</v>
      </c>
      <c r="V20" s="146">
        <v>64.5923707079276</v>
      </c>
      <c r="W20" s="139">
        <v>587.822</v>
      </c>
      <c r="X20" s="146">
        <v>9.6226374632678002</v>
      </c>
      <c r="Y20" s="146">
        <v>144.43265864331261</v>
      </c>
      <c r="Z20" s="139">
        <v>216.05199999999999</v>
      </c>
      <c r="AA20" s="146">
        <v>5.1632003085703548</v>
      </c>
      <c r="AB20" s="146">
        <v>52.998788680417192</v>
      </c>
      <c r="AC20" s="139">
        <v>209.251</v>
      </c>
      <c r="AD20" s="146">
        <v>4.9010955447907643</v>
      </c>
      <c r="AE20" s="146">
        <v>51.290756040514722</v>
      </c>
      <c r="AF20" s="139">
        <v>111.92100000000001</v>
      </c>
      <c r="AG20" s="146">
        <v>2.8668105352808966</v>
      </c>
      <c r="AH20" s="146">
        <v>27.404515387355886</v>
      </c>
      <c r="AI20" s="139">
        <v>108.044</v>
      </c>
      <c r="AJ20" s="146">
        <v>3.4997930132413217</v>
      </c>
      <c r="AK20" s="146">
        <v>26.40849674880031</v>
      </c>
      <c r="AL20" s="139">
        <v>77.861999999999995</v>
      </c>
      <c r="AM20" s="146">
        <v>4.1235879483743858</v>
      </c>
      <c r="AN20" s="146">
        <v>19.036014206477017</v>
      </c>
      <c r="AO20" s="139">
        <v>28.527000000000001</v>
      </c>
      <c r="AP20" s="146">
        <v>1.9769217069149643</v>
      </c>
      <c r="AQ20" s="146">
        <v>7.0423074141102395</v>
      </c>
      <c r="AR20" s="139">
        <v>38.320999999999998</v>
      </c>
      <c r="AS20" s="146">
        <v>6.1065235474279014</v>
      </c>
      <c r="AT20" s="146">
        <v>9.3688283353698747</v>
      </c>
      <c r="AU20" s="139">
        <v>29.831</v>
      </c>
      <c r="AV20" s="146">
        <v>3.2325563754971127</v>
      </c>
      <c r="AW20" s="146">
        <v>7.2934557914772364</v>
      </c>
      <c r="AX20" s="139">
        <v>43.863999999999997</v>
      </c>
      <c r="AY20" s="146">
        <v>5.7442634629537945</v>
      </c>
      <c r="AZ20" s="146">
        <v>10.758453298197816</v>
      </c>
      <c r="BA20" s="139">
        <v>19.265000000000001</v>
      </c>
      <c r="BB20" s="146">
        <v>2.9405793849587041</v>
      </c>
      <c r="BC20" s="146">
        <v>4.740534187950062</v>
      </c>
      <c r="BD20" s="139">
        <v>26.260999999999999</v>
      </c>
      <c r="BE20" s="146">
        <v>4.123441010816947</v>
      </c>
      <c r="BF20" s="146">
        <v>6.5805910027752192</v>
      </c>
      <c r="BG20" s="139">
        <v>22.838999999999999</v>
      </c>
      <c r="BH20" s="146">
        <v>2.8897872421188486</v>
      </c>
      <c r="BI20" s="146">
        <v>5.641708178513043</v>
      </c>
      <c r="BJ20" s="139">
        <v>34.43</v>
      </c>
      <c r="BK20" s="146">
        <v>2.6243458191114568</v>
      </c>
      <c r="BL20" s="146">
        <v>8.5454323882063612</v>
      </c>
      <c r="BM20" s="139">
        <v>40.674999999999997</v>
      </c>
      <c r="BN20" s="146">
        <v>3.772767620703056</v>
      </c>
      <c r="BO20" s="146">
        <v>10.288859574457319</v>
      </c>
      <c r="BP20" s="139">
        <v>56.244</v>
      </c>
      <c r="BQ20" s="146">
        <v>3.9113554066261615</v>
      </c>
      <c r="BR20" s="146">
        <v>14.29770930075599</v>
      </c>
      <c r="BS20" s="139">
        <v>49.168999999999997</v>
      </c>
      <c r="BT20" s="146">
        <v>3.8006111092645734</v>
      </c>
      <c r="BU20" s="146">
        <v>12.533708765948811</v>
      </c>
      <c r="BV20" s="139">
        <v>34.450000000000003</v>
      </c>
      <c r="BW20" s="146">
        <v>2.3804028926904706</v>
      </c>
      <c r="BX20" s="158">
        <v>8.8159658805486529</v>
      </c>
    </row>
    <row r="21" spans="1:77" ht="15" customHeight="1" x14ac:dyDescent="0.2">
      <c r="A21" s="140" t="s">
        <v>58</v>
      </c>
      <c r="B21" s="139">
        <v>56.991535271423921</v>
      </c>
      <c r="C21" s="146">
        <v>0.9596568607756184</v>
      </c>
      <c r="D21" s="146">
        <v>182</v>
      </c>
      <c r="E21" s="139">
        <v>56.567999999999998</v>
      </c>
      <c r="F21" s="146">
        <v>0.89471149397744709</v>
      </c>
      <c r="G21" s="146">
        <v>93.53</v>
      </c>
      <c r="H21" s="139">
        <v>52.598999999999997</v>
      </c>
      <c r="I21" s="146">
        <v>0.93072315378882298</v>
      </c>
      <c r="J21" s="146">
        <v>88.293799005249042</v>
      </c>
      <c r="K21" s="139">
        <v>34.295000000000002</v>
      </c>
      <c r="L21" s="146">
        <v>0.7054179264394832</v>
      </c>
      <c r="M21" s="146">
        <v>57.46</v>
      </c>
      <c r="N21" s="139">
        <v>50.353999999999999</v>
      </c>
      <c r="O21" s="146">
        <v>0.6815988348089983</v>
      </c>
      <c r="P21" s="146">
        <v>84.35</v>
      </c>
      <c r="Q21" s="139">
        <v>43.21</v>
      </c>
      <c r="R21" s="146">
        <v>0.60510723953886381</v>
      </c>
      <c r="S21" s="146">
        <v>72.08161650568438</v>
      </c>
      <c r="T21" s="139">
        <v>32.783999999999999</v>
      </c>
      <c r="U21" s="146">
        <v>0.53502099513513435</v>
      </c>
      <c r="V21" s="146">
        <v>55.183929599418263</v>
      </c>
      <c r="W21" s="139">
        <v>38.164999999999999</v>
      </c>
      <c r="X21" s="146">
        <v>0.62476048665346917</v>
      </c>
      <c r="Y21" s="146">
        <v>64.540076910328779</v>
      </c>
      <c r="Z21" s="139">
        <v>13.741</v>
      </c>
      <c r="AA21" s="146">
        <v>0.32838175735501296</v>
      </c>
      <c r="AB21" s="146">
        <v>23.250383671093619</v>
      </c>
      <c r="AC21" s="139">
        <v>33.334000000000003</v>
      </c>
      <c r="AD21" s="146">
        <v>0.78075191463866533</v>
      </c>
      <c r="AE21" s="146">
        <v>56.440811986434156</v>
      </c>
      <c r="AF21" s="139">
        <v>15.747999999999999</v>
      </c>
      <c r="AG21" s="146">
        <v>0.40337856443029951</v>
      </c>
      <c r="AH21" s="146">
        <v>26.742335861866358</v>
      </c>
      <c r="AI21" s="139">
        <v>18.155999999999999</v>
      </c>
      <c r="AJ21" s="146">
        <v>0.58811448991530713</v>
      </c>
      <c r="AK21" s="146">
        <v>30.902935574630181</v>
      </c>
      <c r="AL21" s="139">
        <v>36.819000000000003</v>
      </c>
      <c r="AM21" s="146">
        <v>1.9499420085689618</v>
      </c>
      <c r="AN21" s="146">
        <v>62.753847228921416</v>
      </c>
      <c r="AO21" s="139">
        <v>15.191000000000001</v>
      </c>
      <c r="AP21" s="146">
        <v>1.0527366231901434</v>
      </c>
      <c r="AQ21" s="146">
        <v>26.36438421781553</v>
      </c>
      <c r="AR21" s="139">
        <v>2.0830000000000002</v>
      </c>
      <c r="AS21" s="146">
        <v>0.33192997440808752</v>
      </c>
      <c r="AT21" s="146">
        <v>3.6013700074862856</v>
      </c>
      <c r="AU21" s="139">
        <v>2.6779999999999999</v>
      </c>
      <c r="AV21" s="146">
        <v>0.29019429364021548</v>
      </c>
      <c r="AW21" s="146">
        <v>4.6443145300449684</v>
      </c>
      <c r="AX21" s="139">
        <v>1.556</v>
      </c>
      <c r="AY21" s="146">
        <v>0.20376787224959206</v>
      </c>
      <c r="AZ21" s="146">
        <v>2.7122472955966073</v>
      </c>
      <c r="BA21" s="139">
        <v>2.1640000000000001</v>
      </c>
      <c r="BB21" s="146">
        <v>0.33030956600314748</v>
      </c>
      <c r="BC21" s="146">
        <v>3.7940616973341634</v>
      </c>
      <c r="BD21" s="139">
        <v>3.3849999999999998</v>
      </c>
      <c r="BE21" s="146">
        <v>0.53150481023629581</v>
      </c>
      <c r="BF21" s="146">
        <v>5.9654935410535215</v>
      </c>
      <c r="BG21" s="139">
        <v>5.7160000000000002</v>
      </c>
      <c r="BH21" s="146">
        <v>0.72323761442932433</v>
      </c>
      <c r="BI21" s="146">
        <v>10.07903117164329</v>
      </c>
      <c r="BJ21" s="139">
        <v>6.8550000000000004</v>
      </c>
      <c r="BK21" s="146">
        <v>0.52250626169064884</v>
      </c>
      <c r="BL21" s="146">
        <v>12.178677454256674</v>
      </c>
      <c r="BM21" s="139">
        <v>5.0999999999999996</v>
      </c>
      <c r="BN21" s="146">
        <v>0.47304523332724241</v>
      </c>
      <c r="BO21" s="146">
        <v>9.2181891138609018</v>
      </c>
      <c r="BP21" s="139">
        <v>5.2430000000000003</v>
      </c>
      <c r="BQ21" s="146">
        <v>0.36461198344607365</v>
      </c>
      <c r="BR21" s="146">
        <v>9.6178893108065964</v>
      </c>
      <c r="BS21" s="139">
        <v>6.0289999999999999</v>
      </c>
      <c r="BT21" s="146">
        <v>0.46602298964298877</v>
      </c>
      <c r="BU21" s="146">
        <v>11.140717854714248</v>
      </c>
      <c r="BV21" s="139">
        <v>4.9429999999999996</v>
      </c>
      <c r="BW21" s="146">
        <v>0.34154808413843235</v>
      </c>
      <c r="BX21" s="158">
        <v>9.194961838025062</v>
      </c>
    </row>
    <row r="22" spans="1:77" ht="15" customHeight="1" x14ac:dyDescent="0.2">
      <c r="A22" s="140" t="s">
        <v>59</v>
      </c>
      <c r="B22" s="139">
        <v>169.6860458510435</v>
      </c>
      <c r="C22" s="146">
        <v>2.857273054731861</v>
      </c>
      <c r="D22" s="146">
        <v>160.19999999999999</v>
      </c>
      <c r="E22" s="139">
        <v>334.93799999999999</v>
      </c>
      <c r="F22" s="146">
        <v>5.2975689147542466</v>
      </c>
      <c r="G22" s="146">
        <v>163.92</v>
      </c>
      <c r="H22" s="139">
        <v>448.11799999999999</v>
      </c>
      <c r="I22" s="146">
        <v>7.9293104095047386</v>
      </c>
      <c r="J22" s="146">
        <v>224.8150530233174</v>
      </c>
      <c r="K22" s="139">
        <v>132.071</v>
      </c>
      <c r="L22" s="146">
        <v>2.7165840782268256</v>
      </c>
      <c r="M22" s="146">
        <v>65.790000000000006</v>
      </c>
      <c r="N22" s="139">
        <v>267.29599999999999</v>
      </c>
      <c r="O22" s="146">
        <v>3.6181562964035825</v>
      </c>
      <c r="P22" s="146">
        <v>132.88999999999999</v>
      </c>
      <c r="Q22" s="139">
        <v>184.423</v>
      </c>
      <c r="R22" s="146">
        <v>2.5826357888793305</v>
      </c>
      <c r="S22" s="146">
        <v>91.575638491231629</v>
      </c>
      <c r="T22" s="139">
        <v>458.351</v>
      </c>
      <c r="U22" s="146">
        <v>7.4800941965954131</v>
      </c>
      <c r="V22" s="146">
        <v>228.67070940897969</v>
      </c>
      <c r="W22" s="139">
        <v>293.959</v>
      </c>
      <c r="X22" s="146">
        <v>4.812104490925381</v>
      </c>
      <c r="Y22" s="146">
        <v>147.12279760486715</v>
      </c>
      <c r="Z22" s="139">
        <v>144.798</v>
      </c>
      <c r="AA22" s="146">
        <v>3.4603756423470751</v>
      </c>
      <c r="AB22" s="146">
        <v>72.121081412775865</v>
      </c>
      <c r="AC22" s="139">
        <v>167.29</v>
      </c>
      <c r="AD22" s="146">
        <v>3.9182812683717017</v>
      </c>
      <c r="AE22" s="146">
        <v>83.282347019901835</v>
      </c>
      <c r="AF22" s="139">
        <v>164.071</v>
      </c>
      <c r="AG22" s="146">
        <v>4.2026114074576881</v>
      </c>
      <c r="AH22" s="146">
        <v>81.654581377872219</v>
      </c>
      <c r="AI22" s="139">
        <v>165.47900000000001</v>
      </c>
      <c r="AJ22" s="146">
        <v>5.360244419293628</v>
      </c>
      <c r="AK22" s="146">
        <v>82.270762331615629</v>
      </c>
      <c r="AL22" s="139">
        <v>104.584</v>
      </c>
      <c r="AM22" s="146">
        <v>5.5387907065421746</v>
      </c>
      <c r="AN22" s="146">
        <v>52.008191300075495</v>
      </c>
      <c r="AO22" s="139">
        <v>73.313000000000002</v>
      </c>
      <c r="AP22" s="146">
        <v>5.0805924597418857</v>
      </c>
      <c r="AQ22" s="146">
        <v>37.438248057692682</v>
      </c>
      <c r="AR22" s="139">
        <v>40.377000000000002</v>
      </c>
      <c r="AS22" s="146">
        <v>6.4341510209675228</v>
      </c>
      <c r="AT22" s="146">
        <v>20.386936243930297</v>
      </c>
      <c r="AU22" s="139">
        <v>52.707999999999998</v>
      </c>
      <c r="AV22" s="146">
        <v>5.7115611759479004</v>
      </c>
      <c r="AW22" s="146">
        <v>26.665573898213676</v>
      </c>
      <c r="AX22" s="139">
        <v>19.241</v>
      </c>
      <c r="AY22" s="146">
        <v>2.5197285539552703</v>
      </c>
      <c r="AZ22" s="146">
        <v>9.7644227085121145</v>
      </c>
      <c r="BA22" s="139">
        <v>24.722000000000001</v>
      </c>
      <c r="BB22" s="146">
        <v>3.7735273062522237</v>
      </c>
      <c r="BC22" s="146">
        <v>12.580351000036639</v>
      </c>
      <c r="BD22" s="139">
        <v>28.381</v>
      </c>
      <c r="BE22" s="146">
        <v>4.4563184695173748</v>
      </c>
      <c r="BF22" s="146">
        <v>14.499898841479489</v>
      </c>
      <c r="BG22" s="139">
        <v>15.54</v>
      </c>
      <c r="BH22" s="146">
        <v>1.9662548159957487</v>
      </c>
      <c r="BI22" s="146">
        <v>7.9419958327519931</v>
      </c>
      <c r="BJ22" s="139">
        <v>17.399999999999999</v>
      </c>
      <c r="BK22" s="146">
        <v>1.3262740996961764</v>
      </c>
      <c r="BL22" s="146">
        <v>8.9362246299812398</v>
      </c>
      <c r="BM22" s="139">
        <v>16.998999999999999</v>
      </c>
      <c r="BN22" s="146">
        <v>1.5767246904568224</v>
      </c>
      <c r="BO22" s="146">
        <v>8.974663562306306</v>
      </c>
      <c r="BP22" s="139">
        <v>24.466000000000001</v>
      </c>
      <c r="BQ22" s="146">
        <v>1.701429865914865</v>
      </c>
      <c r="BR22" s="146">
        <v>13.149514592327963</v>
      </c>
      <c r="BS22" s="139">
        <v>21.648</v>
      </c>
      <c r="BT22" s="146">
        <v>1.6733232177461304</v>
      </c>
      <c r="BU22" s="146">
        <v>11.667225379880072</v>
      </c>
      <c r="BV22" s="139">
        <v>22.015999999999998</v>
      </c>
      <c r="BW22" s="146">
        <v>1.521246736878763</v>
      </c>
      <c r="BX22" s="158">
        <v>11.922387510086049</v>
      </c>
    </row>
    <row r="23" spans="1:77" ht="15" customHeight="1" x14ac:dyDescent="0.2">
      <c r="A23" s="140" t="s">
        <v>60</v>
      </c>
      <c r="B23" s="139">
        <v>496.16892272255421</v>
      </c>
      <c r="C23" s="146">
        <v>8.3547830134187269</v>
      </c>
      <c r="D23" s="146">
        <v>188.8</v>
      </c>
      <c r="E23" s="139">
        <v>450.26100000000002</v>
      </c>
      <c r="F23" s="146">
        <v>7.1215827321061269</v>
      </c>
      <c r="G23" s="146">
        <v>88.69</v>
      </c>
      <c r="H23" s="139">
        <v>342.42099999999999</v>
      </c>
      <c r="I23" s="146">
        <v>6.0590344501515725</v>
      </c>
      <c r="J23" s="146">
        <v>70.367198073569497</v>
      </c>
      <c r="K23" s="139">
        <v>217.24700000000001</v>
      </c>
      <c r="L23" s="146">
        <v>4.468579334165284</v>
      </c>
      <c r="M23" s="146">
        <v>43.69</v>
      </c>
      <c r="N23" s="139">
        <v>320.42899999999997</v>
      </c>
      <c r="O23" s="146">
        <v>4.337372066549082</v>
      </c>
      <c r="P23" s="146">
        <v>64.040000000000006</v>
      </c>
      <c r="Q23" s="139">
        <v>474.63900000000001</v>
      </c>
      <c r="R23" s="146">
        <v>6.6467830378960144</v>
      </c>
      <c r="S23" s="146">
        <v>94.75210953104488</v>
      </c>
      <c r="T23" s="139">
        <v>419.12099999999998</v>
      </c>
      <c r="U23" s="146">
        <v>6.8398772115066091</v>
      </c>
      <c r="V23" s="146">
        <v>83.536633492864155</v>
      </c>
      <c r="W23" s="139">
        <v>297.44799999999998</v>
      </c>
      <c r="X23" s="146">
        <v>4.8692193694248944</v>
      </c>
      <c r="Y23" s="146">
        <v>59.289663397092319</v>
      </c>
      <c r="Z23" s="139">
        <v>109.28</v>
      </c>
      <c r="AA23" s="146">
        <v>2.6115681859948925</v>
      </c>
      <c r="AB23" s="146">
        <v>21.727015400374139</v>
      </c>
      <c r="AC23" s="139">
        <v>195.982</v>
      </c>
      <c r="AD23" s="146">
        <v>4.5903078458845288</v>
      </c>
      <c r="AE23" s="146">
        <v>38.902306344496871</v>
      </c>
      <c r="AF23" s="139">
        <v>113.339</v>
      </c>
      <c r="AG23" s="146">
        <v>2.9031320240008709</v>
      </c>
      <c r="AH23" s="146">
        <v>22.474554788109913</v>
      </c>
      <c r="AI23" s="139">
        <v>122.012</v>
      </c>
      <c r="AJ23" s="146">
        <v>3.9522485758727943</v>
      </c>
      <c r="AK23" s="146">
        <v>24.155650034893561</v>
      </c>
      <c r="AL23" s="139">
        <v>82.111999999999995</v>
      </c>
      <c r="AM23" s="146">
        <v>4.3486688450966779</v>
      </c>
      <c r="AN23" s="146">
        <v>16.260832369575894</v>
      </c>
      <c r="AO23" s="139">
        <v>22.163</v>
      </c>
      <c r="AP23" s="146">
        <v>1.5358963715201861</v>
      </c>
      <c r="AQ23" s="146">
        <v>4.4326602841798648</v>
      </c>
      <c r="AR23" s="139">
        <v>18.777000000000001</v>
      </c>
      <c r="AS23" s="146">
        <v>2.9921503261933071</v>
      </c>
      <c r="AT23" s="146">
        <v>3.6854233918888499</v>
      </c>
      <c r="AU23" s="139">
        <v>34.466999999999999</v>
      </c>
      <c r="AV23" s="146">
        <v>3.7349240921946629</v>
      </c>
      <c r="AW23" s="146">
        <v>6.7687467596738458</v>
      </c>
      <c r="AX23" s="139">
        <v>38.795000000000002</v>
      </c>
      <c r="AY23" s="146">
        <v>5.0804464035494368</v>
      </c>
      <c r="AZ23" s="146">
        <v>7.6454482731574114</v>
      </c>
      <c r="BA23" s="139">
        <v>33.944000000000003</v>
      </c>
      <c r="BB23" s="146">
        <v>5.1811589225558405</v>
      </c>
      <c r="BC23" s="146">
        <v>6.7127565512362857</v>
      </c>
      <c r="BD23" s="139">
        <v>37.453000000000003</v>
      </c>
      <c r="BE23" s="146">
        <v>5.8807827644844881</v>
      </c>
      <c r="BF23" s="146">
        <v>7.4581317691561555</v>
      </c>
      <c r="BG23" s="139">
        <v>15.805</v>
      </c>
      <c r="BH23" s="146">
        <v>1.9997849013393056</v>
      </c>
      <c r="BI23" s="146">
        <v>3.144029159403372</v>
      </c>
      <c r="BJ23" s="139">
        <v>77.885000000000005</v>
      </c>
      <c r="BK23" s="146">
        <v>5.9366010491285461</v>
      </c>
      <c r="BL23" s="146">
        <v>15.577339586002978</v>
      </c>
      <c r="BM23" s="139">
        <v>40.951999999999998</v>
      </c>
      <c r="BN23" s="146">
        <v>3.7984604696504372</v>
      </c>
      <c r="BO23" s="146">
        <v>8.399910569422536</v>
      </c>
      <c r="BP23" s="139">
        <v>49.113</v>
      </c>
      <c r="BQ23" s="146">
        <v>3.4154469469744444</v>
      </c>
      <c r="BR23" s="146">
        <v>10.160529035181089</v>
      </c>
      <c r="BS23" s="139">
        <v>19.739000000000001</v>
      </c>
      <c r="BT23" s="146">
        <v>1.525763442123562</v>
      </c>
      <c r="BU23" s="146">
        <v>4.0839346959414522</v>
      </c>
      <c r="BV23" s="139">
        <v>30.635000000000002</v>
      </c>
      <c r="BW23" s="146">
        <v>2.1167965926726433</v>
      </c>
      <c r="BX23" s="158">
        <v>6.3637096345338282</v>
      </c>
      <c r="BY23" s="180"/>
    </row>
    <row r="24" spans="1:77" ht="15" customHeight="1" x14ac:dyDescent="0.2">
      <c r="A24" s="140" t="s">
        <v>61</v>
      </c>
      <c r="B24" s="139">
        <v>234.32940653937726</v>
      </c>
      <c r="C24" s="146">
        <v>3.9457758348852066</v>
      </c>
      <c r="D24" s="146">
        <v>274.7</v>
      </c>
      <c r="E24" s="139">
        <v>220.065</v>
      </c>
      <c r="F24" s="146">
        <v>3.4806725520107995</v>
      </c>
      <c r="G24" s="146">
        <v>133.53</v>
      </c>
      <c r="H24" s="139">
        <v>107.014</v>
      </c>
      <c r="I24" s="146">
        <v>1.8935798699510846</v>
      </c>
      <c r="J24" s="146">
        <v>66.904197595390087</v>
      </c>
      <c r="K24" s="139">
        <v>67.328000000000003</v>
      </c>
      <c r="L24" s="146">
        <v>1.3848776250566417</v>
      </c>
      <c r="M24" s="146">
        <v>41.11</v>
      </c>
      <c r="N24" s="139">
        <v>170.65299999999999</v>
      </c>
      <c r="O24" s="146">
        <v>2.3099830392155534</v>
      </c>
      <c r="P24" s="146">
        <v>103.86</v>
      </c>
      <c r="Q24" s="139">
        <v>135.059</v>
      </c>
      <c r="R24" s="146">
        <v>1.8913487309622632</v>
      </c>
      <c r="S24" s="146">
        <v>81.815603387044774</v>
      </c>
      <c r="T24" s="139">
        <v>103.407</v>
      </c>
      <c r="U24" s="146">
        <v>1.6875584444832492</v>
      </c>
      <c r="V24" s="146">
        <v>62.456022521300959</v>
      </c>
      <c r="W24" s="139">
        <v>104.188</v>
      </c>
      <c r="X24" s="146">
        <v>1.7055560221001349</v>
      </c>
      <c r="Y24" s="146">
        <v>62.784922410712511</v>
      </c>
      <c r="Z24" s="139">
        <v>41.213000000000001</v>
      </c>
      <c r="AA24" s="146">
        <v>0.98490629254582263</v>
      </c>
      <c r="AB24" s="146">
        <v>24.743383382854521</v>
      </c>
      <c r="AC24" s="139">
        <v>46.954000000000001</v>
      </c>
      <c r="AD24" s="146">
        <v>1.099760766782981</v>
      </c>
      <c r="AE24" s="146">
        <v>28.099324895676308</v>
      </c>
      <c r="AF24" s="139">
        <v>65.254000000000005</v>
      </c>
      <c r="AG24" s="146">
        <v>1.6714544604606787</v>
      </c>
      <c r="AH24" s="146">
        <v>39.018084147131916</v>
      </c>
      <c r="AI24" s="139">
        <v>46.527999999999999</v>
      </c>
      <c r="AJ24" s="146">
        <v>1.5071486553634836</v>
      </c>
      <c r="AK24" s="146">
        <v>27.771096166850999</v>
      </c>
      <c r="AL24" s="139">
        <v>35.174999999999997</v>
      </c>
      <c r="AM24" s="146">
        <v>1.8628754216956798</v>
      </c>
      <c r="AN24" s="146">
        <v>20.996703204213308</v>
      </c>
      <c r="AO24" s="139">
        <v>16.956</v>
      </c>
      <c r="AP24" s="146">
        <v>1.1750511607407064</v>
      </c>
      <c r="AQ24" s="146">
        <v>10.336635618963665</v>
      </c>
      <c r="AR24" s="139">
        <v>6.8170000000000002</v>
      </c>
      <c r="AS24" s="146">
        <v>1.086301793346103</v>
      </c>
      <c r="AT24" s="146">
        <v>4.0971019779921258</v>
      </c>
      <c r="AU24" s="139">
        <v>5.0449999999999999</v>
      </c>
      <c r="AV24" s="146">
        <v>0.54668790568143655</v>
      </c>
      <c r="AW24" s="146">
        <v>3.033152446422323</v>
      </c>
      <c r="AX24" s="139">
        <v>13.759</v>
      </c>
      <c r="AY24" s="146">
        <v>1.8018265773021445</v>
      </c>
      <c r="AZ24" s="146">
        <v>8.2978618184976156</v>
      </c>
      <c r="BA24" s="139">
        <v>25.649000000000001</v>
      </c>
      <c r="BB24" s="146">
        <v>3.9150231323543108</v>
      </c>
      <c r="BC24" s="146">
        <v>15.515369283210385</v>
      </c>
      <c r="BD24" s="139">
        <v>8.1310000000000002</v>
      </c>
      <c r="BE24" s="146">
        <v>1.2767106682514984</v>
      </c>
      <c r="BF24" s="146">
        <v>4.9315909308703887</v>
      </c>
      <c r="BG24" s="139">
        <v>11.13</v>
      </c>
      <c r="BH24" s="146">
        <v>1.4082635844293878</v>
      </c>
      <c r="BI24" s="146">
        <v>6.7529195911116293</v>
      </c>
      <c r="BJ24" s="139">
        <v>17.475000000000001</v>
      </c>
      <c r="BK24" s="146">
        <v>1.3319907984017636</v>
      </c>
      <c r="BL24" s="146">
        <v>10.658145842469251</v>
      </c>
      <c r="BM24" s="139">
        <v>18.931000000000001</v>
      </c>
      <c r="BN24" s="146">
        <v>1.7559253553172602</v>
      </c>
      <c r="BO24" s="146">
        <v>11.74655827890056</v>
      </c>
      <c r="BP24" s="139">
        <v>18.37</v>
      </c>
      <c r="BQ24" s="146">
        <v>1.2774980232508817</v>
      </c>
      <c r="BR24" s="146">
        <v>11.553139409978593</v>
      </c>
      <c r="BS24" s="139">
        <v>11.340999999999999</v>
      </c>
      <c r="BT24" s="146">
        <v>0.87662410441883154</v>
      </c>
      <c r="BU24" s="146">
        <v>7.1443285395798064</v>
      </c>
      <c r="BV24" s="139">
        <v>22.202000000000002</v>
      </c>
      <c r="BW24" s="146">
        <v>1.5340988395795014</v>
      </c>
      <c r="BX24" s="158">
        <v>14.068406852091</v>
      </c>
      <c r="BY24" s="180"/>
    </row>
    <row r="25" spans="1:77" s="4" customFormat="1" ht="15" customHeight="1" x14ac:dyDescent="0.2">
      <c r="A25" s="159" t="s">
        <v>62</v>
      </c>
      <c r="B25" s="244">
        <v>5938.7409813713994</v>
      </c>
      <c r="C25" s="162">
        <v>100.00000000000001</v>
      </c>
      <c r="D25" s="162">
        <v>199.4</v>
      </c>
      <c r="E25" s="244">
        <v>6322.4849999999997</v>
      </c>
      <c r="F25" s="162">
        <v>100.00000000000001</v>
      </c>
      <c r="G25" s="162">
        <v>109.3</v>
      </c>
      <c r="H25" s="161">
        <v>5651.4120000000003</v>
      </c>
      <c r="I25" s="162">
        <v>100</v>
      </c>
      <c r="J25" s="162">
        <v>100.37039320871429</v>
      </c>
      <c r="K25" s="161">
        <v>4861.657000000002</v>
      </c>
      <c r="L25" s="162">
        <v>99.999999999999972</v>
      </c>
      <c r="M25" s="162">
        <v>84.81</v>
      </c>
      <c r="N25" s="161">
        <v>7387.63</v>
      </c>
      <c r="O25" s="162">
        <v>99.999999999999986</v>
      </c>
      <c r="P25" s="162">
        <v>127.62</v>
      </c>
      <c r="Q25" s="161">
        <v>7140.8829999999998</v>
      </c>
      <c r="R25" s="162">
        <v>100</v>
      </c>
      <c r="S25" s="162">
        <v>122.14693638429846</v>
      </c>
      <c r="T25" s="161">
        <v>6127.6099999999979</v>
      </c>
      <c r="U25" s="162">
        <v>100.00000000000003</v>
      </c>
      <c r="V25" s="162">
        <v>104.29670720568457</v>
      </c>
      <c r="W25" s="161">
        <v>6108.741</v>
      </c>
      <c r="X25" s="162">
        <v>100.00000000000001</v>
      </c>
      <c r="Y25" s="162">
        <v>103.30810151316342</v>
      </c>
      <c r="Z25" s="161">
        <v>4184.4589999999998</v>
      </c>
      <c r="AA25" s="162">
        <v>100.00000000000001</v>
      </c>
      <c r="AB25" s="162">
        <v>70.186327277631108</v>
      </c>
      <c r="AC25" s="161">
        <v>4269.4739999999993</v>
      </c>
      <c r="AD25" s="162">
        <v>100.00000000000001</v>
      </c>
      <c r="AE25" s="162">
        <v>71.104491046625171</v>
      </c>
      <c r="AF25" s="161">
        <v>3904.0249999999996</v>
      </c>
      <c r="AG25" s="162">
        <v>100</v>
      </c>
      <c r="AH25" s="162">
        <v>64.700095763483418</v>
      </c>
      <c r="AI25" s="161">
        <v>3087.154</v>
      </c>
      <c r="AJ25" s="162">
        <v>100</v>
      </c>
      <c r="AK25" s="162">
        <v>50.920916652176288</v>
      </c>
      <c r="AL25" s="161">
        <v>1888.2100000000003</v>
      </c>
      <c r="AM25" s="162">
        <v>100</v>
      </c>
      <c r="AN25" s="162">
        <v>31.063364469631562</v>
      </c>
      <c r="AO25" s="161">
        <v>1443.001</v>
      </c>
      <c r="AP25" s="162">
        <v>100</v>
      </c>
      <c r="AQ25" s="162">
        <v>24.17685367938703</v>
      </c>
      <c r="AR25" s="161">
        <v>627.54199999999992</v>
      </c>
      <c r="AS25" s="162">
        <v>99.999999999999986</v>
      </c>
      <c r="AT25" s="162">
        <v>10.324357594832788</v>
      </c>
      <c r="AU25" s="161">
        <v>922.82999999999981</v>
      </c>
      <c r="AV25" s="162">
        <v>100.00000000000001</v>
      </c>
      <c r="AW25" s="243">
        <v>15.179220500321632</v>
      </c>
      <c r="AX25" s="161">
        <v>763.61400000000015</v>
      </c>
      <c r="AY25" s="162">
        <v>99.999999999999986</v>
      </c>
      <c r="AZ25" s="162">
        <v>12.58727543742247</v>
      </c>
      <c r="BA25" s="161">
        <v>655.14299999999992</v>
      </c>
      <c r="BB25" s="162">
        <v>100</v>
      </c>
      <c r="BC25" s="162">
        <v>10.812823916772961</v>
      </c>
      <c r="BD25" s="161">
        <v>636.87099999999998</v>
      </c>
      <c r="BE25" s="162">
        <v>100</v>
      </c>
      <c r="BF25" s="162">
        <v>10.582285845922877</v>
      </c>
      <c r="BG25" s="161">
        <v>790.33499999999992</v>
      </c>
      <c r="BH25" s="162">
        <v>100</v>
      </c>
      <c r="BI25" s="162">
        <v>13.066849957095243</v>
      </c>
      <c r="BJ25" s="161">
        <v>1311.9460000000001</v>
      </c>
      <c r="BK25" s="162">
        <v>99.999999999999986</v>
      </c>
      <c r="BL25" s="162">
        <v>21.735518023942728</v>
      </c>
      <c r="BM25" s="161">
        <v>1078.1210000000001</v>
      </c>
      <c r="BN25" s="162">
        <v>99.999999999999986</v>
      </c>
      <c r="BO25" s="162">
        <v>18.076695202507356</v>
      </c>
      <c r="BP25" s="161">
        <v>1437.9669999999996</v>
      </c>
      <c r="BQ25" s="162">
        <v>100.00000000000001</v>
      </c>
      <c r="BR25" s="162">
        <v>24.275133861106209</v>
      </c>
      <c r="BS25" s="161">
        <v>1293.7130000000002</v>
      </c>
      <c r="BT25" s="162">
        <v>100</v>
      </c>
      <c r="BU25" s="162">
        <v>21.916145775920921</v>
      </c>
      <c r="BV25" s="161">
        <v>1447.2339999999999</v>
      </c>
      <c r="BW25" s="162">
        <v>100.00000000000001</v>
      </c>
      <c r="BX25" s="160">
        <v>24.530553576601029</v>
      </c>
      <c r="BY25" s="180"/>
    </row>
    <row r="26" spans="1:77" ht="15" x14ac:dyDescent="0.25">
      <c r="D26" s="242"/>
      <c r="E26" s="242"/>
      <c r="F26"/>
      <c r="G26"/>
    </row>
  </sheetData>
  <mergeCells count="25">
    <mergeCell ref="AC3:AE3"/>
    <mergeCell ref="T3:V3"/>
    <mergeCell ref="W3:Y3"/>
    <mergeCell ref="Z3:AB3"/>
    <mergeCell ref="H3:J3"/>
    <mergeCell ref="AF3:AH3"/>
    <mergeCell ref="E3:G3"/>
    <mergeCell ref="Q3:S3"/>
    <mergeCell ref="AL3:AN3"/>
    <mergeCell ref="K3:M3"/>
    <mergeCell ref="N3:P3"/>
    <mergeCell ref="AU3:AW3"/>
    <mergeCell ref="B3:D3"/>
    <mergeCell ref="AI3:AK3"/>
    <mergeCell ref="AO3:AQ3"/>
    <mergeCell ref="BJ3:BL3"/>
    <mergeCell ref="AX3:AZ3"/>
    <mergeCell ref="BA3:BC3"/>
    <mergeCell ref="AR3:AT3"/>
    <mergeCell ref="BV3:BX3"/>
    <mergeCell ref="BP3:BR3"/>
    <mergeCell ref="BM3:BO3"/>
    <mergeCell ref="BG3:BI3"/>
    <mergeCell ref="BD3:BF3"/>
    <mergeCell ref="BS3:BU3"/>
  </mergeCells>
  <phoneticPr fontId="2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a4f208-ac7e-4c60-a637-987082e17a80">
      <Terms xmlns="http://schemas.microsoft.com/office/infopath/2007/PartnerControls"/>
    </lcf76f155ced4ddcb4097134ff3c332f>
    <TaxCatchAll xmlns="658049f8-5bdd-4714-bed0-3da9de688fb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56A2BB399EA3344BCFAB1C13DF83A17" ma:contentTypeVersion="16" ma:contentTypeDescription="Creare un nuovo documento." ma:contentTypeScope="" ma:versionID="7dd96c0d5aa4b95399d80ceef5b63679">
  <xsd:schema xmlns:xsd="http://www.w3.org/2001/XMLSchema" xmlns:xs="http://www.w3.org/2001/XMLSchema" xmlns:p="http://schemas.microsoft.com/office/2006/metadata/properties" xmlns:ns2="4ca4f208-ac7e-4c60-a637-987082e17a80" xmlns:ns3="658049f8-5bdd-4714-bed0-3da9de688fb6" targetNamespace="http://schemas.microsoft.com/office/2006/metadata/properties" ma:root="true" ma:fieldsID="699cec1eab59d2d93ee5b89123b6353a" ns2:_="" ns3:_="">
    <xsd:import namespace="4ca4f208-ac7e-4c60-a637-987082e17a80"/>
    <xsd:import namespace="658049f8-5bdd-4714-bed0-3da9de688f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f208-ac7e-4c60-a637-987082e17a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18f93bc5-f471-422d-94fa-bb3f18b2db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049f8-5bdd-4714-bed0-3da9de688fb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20e4abc9-e8df-4b48-9c58-4e9a20ed6857}" ma:internalName="TaxCatchAll" ma:showField="CatchAllData" ma:web="658049f8-5bdd-4714-bed0-3da9de688f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18E646-BDD2-4557-97C3-3A56887148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2F3DD6-109F-4964-BA7F-191264A94ABE}">
  <ds:schemaRefs>
    <ds:schemaRef ds:uri="http://schemas.microsoft.com/office/2006/metadata/properties"/>
    <ds:schemaRef ds:uri="http://schemas.microsoft.com/office/infopath/2007/PartnerControls"/>
    <ds:schemaRef ds:uri="4ca4f208-ac7e-4c60-a637-987082e17a80"/>
    <ds:schemaRef ds:uri="658049f8-5bdd-4714-bed0-3da9de688fb6"/>
  </ds:schemaRefs>
</ds:datastoreItem>
</file>

<file path=customXml/itemProps3.xml><?xml version="1.0" encoding="utf-8"?>
<ds:datastoreItem xmlns:ds="http://schemas.openxmlformats.org/officeDocument/2006/customXml" ds:itemID="{EE592DB4-6A1D-45E2-869C-214A342CA7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f208-ac7e-4c60-a637-987082e17a80"/>
    <ds:schemaRef ds:uri="658049f8-5bdd-4714-bed0-3da9de688f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tab_A.1</vt:lpstr>
      <vt:lpstr>tab_B.1 </vt:lpstr>
      <vt:lpstr>tab_C.1</vt:lpstr>
      <vt:lpstr>tab_D.1_E.1</vt:lpstr>
      <vt:lpstr>tab_F.1_G.1</vt:lpstr>
      <vt:lpstr>tab_A.2</vt:lpstr>
      <vt:lpstr>tab_B.2</vt:lpstr>
      <vt:lpstr>tab_C.2</vt:lpstr>
      <vt:lpstr>tab_D.2</vt:lpstr>
      <vt:lpstr>tab_E.2</vt:lpstr>
      <vt:lpstr>tab_F.2</vt:lpstr>
      <vt:lpstr>tab_F.2 </vt:lpstr>
      <vt:lpstr>tab_G.2 </vt:lpstr>
      <vt:lpstr>tab_H.2</vt:lpstr>
      <vt:lpstr>tab_I.2_L.2  </vt:lpstr>
    </vt:vector>
  </TitlesOfParts>
  <Manager/>
  <Company>Ministero Economia e Finanze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giovanna.pilotti</dc:creator>
  <cp:keywords/>
  <dc:description/>
  <cp:lastModifiedBy>Giovanna Pilotti</cp:lastModifiedBy>
  <cp:revision/>
  <dcterms:created xsi:type="dcterms:W3CDTF">2010-03-18T08:57:19Z</dcterms:created>
  <dcterms:modified xsi:type="dcterms:W3CDTF">2024-04-29T10:23:10Z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0x010100E56A2BB399EA3344BCFAB1C13DF83A17</vt:lpwstr>
  </property>
</Properties>
</file>